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3" sheetId="1" r:id="rId1"/>
  </sheets>
  <definedNames>
    <definedName name="_xlnm.Print_Area" localSheetId="0">'Φύλλο3'!$A$1:$L$184</definedName>
  </definedNames>
  <calcPr fullCalcOnLoad="1"/>
</workbook>
</file>

<file path=xl/sharedStrings.xml><?xml version="1.0" encoding="utf-8"?>
<sst xmlns="http://schemas.openxmlformats.org/spreadsheetml/2006/main" count="112" uniqueCount="66">
  <si>
    <t>Υγειονομική περιθ.</t>
  </si>
  <si>
    <t>εργατική εισφορά</t>
  </si>
  <si>
    <t>εργοδοτική εισφορά</t>
  </si>
  <si>
    <t>Μετοχικό Ταμειο Πολ. Υπ.</t>
  </si>
  <si>
    <t>Ταμείο Προνοίας</t>
  </si>
  <si>
    <t>Εισφ. Αλληλεγγύης</t>
  </si>
  <si>
    <t>Φόρος</t>
  </si>
  <si>
    <t>Σύνολο κρατήσεων</t>
  </si>
  <si>
    <t>(Συνολικές Μικτές αποδοχές-σύνολο κρατήσεων) επί 20%=</t>
  </si>
  <si>
    <t>ΙΚΑ Αρ. Μητρώου ΙΚΑ- 7512-419000-101</t>
  </si>
  <si>
    <t>( Οσοι στις βεβαιώσεις αποδοχών  έχουν ΙΚΑ 7512-419000-101)</t>
  </si>
  <si>
    <t xml:space="preserve">( Οσοι στις βεβαιώσεις αποδοχών  έχουν άλλα πακέτα κάλυψης  διαφέρουν οι κρατήσεις π.χ. </t>
  </si>
  <si>
    <t>ΙΚΑ Αρ. Μητρώου ΙΚΑ- 6011-933341-1177</t>
  </si>
  <si>
    <t>ΙΚΑ Αρ. Μητρώου ΙΚΑ- 7522-913210-105</t>
  </si>
  <si>
    <t>ΙΚΑ Αρ. Μητρώου ΙΚΑ- 7522-344986-133</t>
  </si>
  <si>
    <t>1% υπέρ ΟΑΕΔ</t>
  </si>
  <si>
    <t>1% υπέρ Ταμ. Προνοίας</t>
  </si>
  <si>
    <t>Οσοι έχουν πακέτο κάλυψης  7512</t>
  </si>
  <si>
    <t>Οσοι έχουν πακέτο κάλυψης  7522  ή  6011</t>
  </si>
  <si>
    <t>ΚΑΕ</t>
  </si>
  <si>
    <t>ΕΚΛΟΓΙΚΟ 5262</t>
  </si>
  <si>
    <t>ΚΩΔΙΚΟΙ για XML</t>
  </si>
  <si>
    <t>ΙΚΑ Αρ. Μητρώου ΙΚΑ- 7511-344321-2189</t>
  </si>
  <si>
    <t>2%   Μόνο για τους μετόχους ΜΤΠΥ</t>
  </si>
  <si>
    <t>ΙΚΑ Αρ. Μητρώου ΙΚΑ- 7522-419000-109 πλέον 101</t>
  </si>
  <si>
    <t xml:space="preserve">ΚΡΑΤΗΣΕΙΣ    ΥΠΕΡΩΡΙΩΝ     ΚΑΙ     ΕΚΛΟΓΙΚΟΥ </t>
  </si>
  <si>
    <t xml:space="preserve">      Επισημαίνεται ότι με τον ν. 4254/2014 καταργήθηκαν  οι κρατήσεις  υπέρ του ΜΤΠΥ στους μη μετόχους ΜΤΠΥ που είναι η συντριπτική πλειοψηφία των δικαστικών υπαλλήλων. Όσοι τυχόν από τις βεβαιώσεις αποδοχών τους προκύπτει ότι είναι μέτοχοι,  έχουν κράτηση 2%.</t>
  </si>
  <si>
    <t xml:space="preserve">       Για τους ΙΔΑΧ ισχύουν τα ίδια.</t>
  </si>
  <si>
    <t xml:space="preserve">       Επίσης στους Δικαστές δεν θα γίνουν για τον ίδιο λόγο κρατήσεις υπέρ ΜΤΠΥ.</t>
  </si>
  <si>
    <t>ΤΗΛ. 210 8840829-8842403</t>
  </si>
  <si>
    <t>ΠΛΗΡΟΦΟΡΙΕΣ: ΑΝΔΡΕΑΣ     ΠΑΣΧΟΣ</t>
  </si>
  <si>
    <t xml:space="preserve">Α.           ΥΠΑΛΛΗΛΟΙ   ΔΙΟΡΙΣΘΕΝΤΕΣ ΜΕΧΡΙ           31/12/2010    </t>
  </si>
  <si>
    <t>ΙΚΑ Αρ. Μητρώου ΙΚΑ- 7511-344911-162</t>
  </si>
  <si>
    <t xml:space="preserve">    Β.  ΥΠΑΛΛΗΛΟΙ ΔΙΟΡΙΣΘΕΝΤΕΣ       από 1/1/2011 και μετά που έχουν στη μισθοδοσία ΙΚΑ 7511-344911-162</t>
  </si>
  <si>
    <t>Γ.               ΙΔΑΧ</t>
  </si>
  <si>
    <t xml:space="preserve">Δ.              ΔΙΚΑΣΤΕΣ    </t>
  </si>
  <si>
    <t>Κρατησεις</t>
  </si>
  <si>
    <t>Εργαζ/νου</t>
  </si>
  <si>
    <t>Εργοδότη</t>
  </si>
  <si>
    <t xml:space="preserve"> ΕΝΔΕΙΚΤΙΚΟ      ΣΧΕΔΙΟ      ΚΡΑΤΗΣΕΩΝ </t>
  </si>
  <si>
    <t xml:space="preserve">       Για τους  διορισθέντες μετά την 1/1/2011   με πακέτο κάλυψης 7511-344911-162   (10,17%και 16,83%) και  θα   αποδίδονται στον κωδικό 4002100.</t>
  </si>
  <si>
    <t>Εκλογικό:</t>
  </si>
  <si>
    <t>ΥΠΕΡ. 0511</t>
  </si>
  <si>
    <t>ΧΧΧΧΧ</t>
  </si>
  <si>
    <t>ΠΛΗΡΩΤΕΟ</t>
  </si>
  <si>
    <t>ΠΑΡΑΔΕΙΓΜΑ</t>
  </si>
  <si>
    <t>Για την καλύτερη  ενημέρωση όσων ασχολούνται με τον υπολογισμό  ΥΠΕΡΩΡΙΩΝ ή  ΕΚΛΟΓΙΚΟΥ   σας παραθέτουμε  ένα σχέδιο στο οποίο καταγράφονται οι κρατήσεις που πρέπει κατά τη γνώμη μας να γίνουν . Επαναλαμβάνουμε όσα σε προηγούμενη  σχετική ανακοίνωση είχαμε αναφέρει  και παραθέτουμε παραδείματα υπολογισμού ανά κατηγορία ως ακολούθως.</t>
  </si>
  <si>
    <t>ΙΚΑ Αρ. Μητρώου ΙΚΑ- 7511-344360-511</t>
  </si>
  <si>
    <t>Εισφορές για παροχές σε είδος</t>
  </si>
  <si>
    <t>Εισφορές για παροχές σε χρήμα</t>
  </si>
  <si>
    <t xml:space="preserve">Αντί </t>
  </si>
  <si>
    <t>ΠΕ</t>
  </si>
  <si>
    <t>ΜΚ</t>
  </si>
  <si>
    <t>Β.Μ.</t>
  </si>
  <si>
    <t>ΩΡ/ΣΘΙΟ</t>
  </si>
  <si>
    <t>ΤΕ</t>
  </si>
  <si>
    <t>ΔΕ</t>
  </si>
  <si>
    <t>ΥΕ</t>
  </si>
  <si>
    <t xml:space="preserve">ΥΠΕΡΩΡΙΕΣ : </t>
  </si>
  <si>
    <t>πχ</t>
  </si>
  <si>
    <t>ΠΕ 10</t>
  </si>
  <si>
    <t>ΩΡΕΣ</t>
  </si>
  <si>
    <t>(58-ΧΧΧΧ)*20%</t>
  </si>
  <si>
    <t>ΤΥΔΚΥ</t>
  </si>
  <si>
    <t>ΠΡΟΝΟΙΑΣ ΤΥΔΚΥ</t>
  </si>
  <si>
    <t>ΕΤΕΑΕΠ(ΤΕΑΔΥ-ΤΑΔΚΥ)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</si>
</sst>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0.0000"/>
    <numFmt numFmtId="190" formatCode="0.000"/>
    <numFmt numFmtId="191" formatCode="0.0"/>
    <numFmt numFmtId="192" formatCode="#,##0.00\ &quot;€&quot;"/>
  </numFmts>
  <fonts count="4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u val="single"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10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88" fontId="2" fillId="0" borderId="14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6" xfId="0" applyFont="1" applyBorder="1" applyAlignment="1">
      <alignment/>
    </xf>
    <xf numFmtId="2" fontId="1" fillId="0" borderId="16" xfId="0" applyNumberFormat="1" applyFont="1" applyBorder="1" applyAlignment="1">
      <alignment/>
    </xf>
    <xf numFmtId="10" fontId="2" fillId="0" borderId="14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2" fillId="0" borderId="20" xfId="0" applyNumberFormat="1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2" fillId="0" borderId="18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1" fillId="0" borderId="0" xfId="0" applyFont="1" applyAlignment="1">
      <alignment horizontal="center"/>
    </xf>
    <xf numFmtId="2" fontId="2" fillId="0" borderId="17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10" fontId="2" fillId="0" borderId="26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2" fontId="2" fillId="0" borderId="34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2" fontId="2" fillId="0" borderId="15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39" xfId="0" applyFont="1" applyBorder="1" applyAlignment="1">
      <alignment wrapText="1"/>
    </xf>
    <xf numFmtId="0" fontId="5" fillId="0" borderId="37" xfId="0" applyFont="1" applyBorder="1" applyAlignment="1">
      <alignment wrapText="1"/>
    </xf>
    <xf numFmtId="9" fontId="2" fillId="0" borderId="19" xfId="0" applyNumberFormat="1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18" xfId="0" applyFont="1" applyBorder="1" applyAlignment="1">
      <alignment wrapText="1"/>
    </xf>
    <xf numFmtId="0" fontId="6" fillId="0" borderId="14" xfId="0" applyFont="1" applyBorder="1" applyAlignment="1">
      <alignment wrapText="1"/>
    </xf>
    <xf numFmtId="10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1" fillId="0" borderId="3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88" fontId="2" fillId="0" borderId="21" xfId="0" applyNumberFormat="1" applyFont="1" applyBorder="1" applyAlignment="1">
      <alignment horizontal="center"/>
    </xf>
    <xf numFmtId="188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10" fontId="2" fillId="0" borderId="4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9" fontId="2" fillId="0" borderId="20" xfId="0" applyNumberFormat="1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4" xfId="0" applyFont="1" applyBorder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2" fillId="0" borderId="18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6" fillId="0" borderId="5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5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6"/>
  <sheetViews>
    <sheetView tabSelected="1" view="pageBreakPreview" zoomScale="50" zoomScaleSheetLayoutView="50" workbookViewId="0" topLeftCell="A1">
      <selection activeCell="G141" sqref="G141:L141"/>
    </sheetView>
  </sheetViews>
  <sheetFormatPr defaultColWidth="9.140625" defaultRowHeight="12.75"/>
  <cols>
    <col min="3" max="3" width="15.140625" style="0" customWidth="1"/>
    <col min="4" max="4" width="34.28125" style="0" customWidth="1"/>
    <col min="5" max="5" width="16.7109375" style="0" customWidth="1"/>
    <col min="7" max="7" width="10.7109375" style="0" bestFit="1" customWidth="1"/>
    <col min="8" max="8" width="12.00390625" style="0" customWidth="1"/>
    <col min="9" max="9" width="17.28125" style="0" customWidth="1"/>
    <col min="10" max="10" width="24.421875" style="0" customWidth="1"/>
    <col min="11" max="11" width="16.7109375" style="2" customWidth="1"/>
    <col min="12" max="12" width="17.8515625" style="2" customWidth="1"/>
  </cols>
  <sheetData>
    <row r="1" spans="1:12" ht="33.75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2"/>
      <c r="K1" s="102"/>
      <c r="L1" s="102"/>
    </row>
    <row r="2" spans="1:12" ht="12.75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102"/>
      <c r="K2" s="102"/>
      <c r="L2" s="102"/>
    </row>
    <row r="3" spans="1:12" ht="12.75">
      <c r="A3" s="116"/>
      <c r="B3" s="116"/>
      <c r="C3" s="116"/>
      <c r="D3" s="116"/>
      <c r="E3" s="116"/>
      <c r="F3" s="116"/>
      <c r="G3" s="116"/>
      <c r="H3" s="116"/>
      <c r="I3" s="116"/>
      <c r="J3" s="102"/>
      <c r="K3" s="102"/>
      <c r="L3" s="102"/>
    </row>
    <row r="4" spans="1:12" ht="12.75">
      <c r="A4" s="116"/>
      <c r="B4" s="116"/>
      <c r="C4" s="116"/>
      <c r="D4" s="116"/>
      <c r="E4" s="116"/>
      <c r="F4" s="116"/>
      <c r="G4" s="116"/>
      <c r="H4" s="116"/>
      <c r="I4" s="116"/>
      <c r="J4" s="102"/>
      <c r="K4" s="102"/>
      <c r="L4" s="102"/>
    </row>
    <row r="5" spans="1:12" ht="41.25" customHeight="1">
      <c r="A5" s="116"/>
      <c r="B5" s="116"/>
      <c r="C5" s="116"/>
      <c r="D5" s="116"/>
      <c r="E5" s="116"/>
      <c r="F5" s="116"/>
      <c r="G5" s="116"/>
      <c r="H5" s="116"/>
      <c r="I5" s="116"/>
      <c r="J5" s="102"/>
      <c r="K5" s="102"/>
      <c r="L5" s="102"/>
    </row>
    <row r="6" spans="1:12" ht="12.75" customHeight="1" hidden="1">
      <c r="A6" s="116"/>
      <c r="B6" s="116"/>
      <c r="C6" s="116"/>
      <c r="D6" s="116"/>
      <c r="E6" s="116"/>
      <c r="F6" s="116"/>
      <c r="G6" s="116"/>
      <c r="H6" s="116"/>
      <c r="I6" s="116"/>
      <c r="J6" s="102"/>
      <c r="K6" s="102"/>
      <c r="L6" s="102"/>
    </row>
    <row r="7" spans="1:12" ht="0.75" customHeight="1" hidden="1">
      <c r="A7" s="116"/>
      <c r="B7" s="116"/>
      <c r="C7" s="116"/>
      <c r="D7" s="116"/>
      <c r="E7" s="116"/>
      <c r="F7" s="116"/>
      <c r="G7" s="116"/>
      <c r="H7" s="116"/>
      <c r="I7" s="116"/>
      <c r="J7" s="102"/>
      <c r="K7" s="102"/>
      <c r="L7" s="102"/>
    </row>
    <row r="8" spans="1:12" ht="12.75" customHeight="1" hidden="1">
      <c r="A8" s="116"/>
      <c r="B8" s="116"/>
      <c r="C8" s="116"/>
      <c r="D8" s="116"/>
      <c r="E8" s="116"/>
      <c r="F8" s="116"/>
      <c r="G8" s="116"/>
      <c r="H8" s="116"/>
      <c r="I8" s="116"/>
      <c r="J8" s="102"/>
      <c r="K8" s="102"/>
      <c r="L8" s="102"/>
    </row>
    <row r="9" spans="1:12" ht="12.75" customHeight="1" hidden="1">
      <c r="A9" s="116"/>
      <c r="B9" s="116"/>
      <c r="C9" s="116"/>
      <c r="D9" s="116"/>
      <c r="E9" s="116"/>
      <c r="F9" s="116"/>
      <c r="G9" s="116"/>
      <c r="H9" s="116"/>
      <c r="I9" s="116"/>
      <c r="J9" s="102"/>
      <c r="K9" s="102"/>
      <c r="L9" s="102"/>
    </row>
    <row r="10" spans="1:12" ht="12.75" customHeight="1" hidden="1">
      <c r="A10" s="116"/>
      <c r="B10" s="116"/>
      <c r="C10" s="116"/>
      <c r="D10" s="116"/>
      <c r="E10" s="116"/>
      <c r="F10" s="116"/>
      <c r="G10" s="116"/>
      <c r="H10" s="116"/>
      <c r="I10" s="116"/>
      <c r="J10" s="102"/>
      <c r="K10" s="102"/>
      <c r="L10" s="102"/>
    </row>
    <row r="11" spans="1:12" ht="12.75" customHeight="1" hidden="1">
      <c r="A11" s="116"/>
      <c r="B11" s="116"/>
      <c r="C11" s="116"/>
      <c r="D11" s="116"/>
      <c r="E11" s="116"/>
      <c r="F11" s="116"/>
      <c r="G11" s="116"/>
      <c r="H11" s="116"/>
      <c r="I11" s="116"/>
      <c r="J11" s="102"/>
      <c r="K11" s="102"/>
      <c r="L11" s="102"/>
    </row>
    <row r="12" spans="1:12" ht="12.75" customHeight="1" hidden="1">
      <c r="A12" s="116"/>
      <c r="B12" s="116"/>
      <c r="C12" s="116"/>
      <c r="D12" s="116"/>
      <c r="E12" s="116"/>
      <c r="F12" s="116"/>
      <c r="G12" s="116"/>
      <c r="H12" s="116"/>
      <c r="I12" s="116"/>
      <c r="J12" s="102"/>
      <c r="K12" s="102"/>
      <c r="L12" s="102"/>
    </row>
    <row r="13" spans="1:12" ht="12.75" customHeight="1" hidden="1">
      <c r="A13" s="116"/>
      <c r="B13" s="116"/>
      <c r="C13" s="116"/>
      <c r="D13" s="116"/>
      <c r="E13" s="116"/>
      <c r="F13" s="116"/>
      <c r="G13" s="116"/>
      <c r="H13" s="116"/>
      <c r="I13" s="116"/>
      <c r="J13" s="102"/>
      <c r="K13" s="102"/>
      <c r="L13" s="102"/>
    </row>
    <row r="14" spans="1:12" ht="12.75" customHeight="1" hidden="1">
      <c r="A14" s="116"/>
      <c r="B14" s="116"/>
      <c r="C14" s="116"/>
      <c r="D14" s="116"/>
      <c r="E14" s="116"/>
      <c r="F14" s="116"/>
      <c r="G14" s="116"/>
      <c r="H14" s="116"/>
      <c r="I14" s="116"/>
      <c r="J14" s="102"/>
      <c r="K14" s="102"/>
      <c r="L14" s="102"/>
    </row>
    <row r="15" spans="1:12" ht="12.75" customHeight="1" hidden="1">
      <c r="A15" s="116"/>
      <c r="B15" s="116"/>
      <c r="C15" s="116"/>
      <c r="D15" s="116"/>
      <c r="E15" s="116"/>
      <c r="F15" s="116"/>
      <c r="G15" s="116"/>
      <c r="H15" s="116"/>
      <c r="I15" s="116"/>
      <c r="J15" s="102"/>
      <c r="K15" s="102"/>
      <c r="L15" s="102"/>
    </row>
    <row r="16" spans="1:12" ht="12.75" customHeight="1" hidden="1">
      <c r="A16" s="116"/>
      <c r="B16" s="116"/>
      <c r="C16" s="116"/>
      <c r="D16" s="116"/>
      <c r="E16" s="116"/>
      <c r="F16" s="116"/>
      <c r="G16" s="116"/>
      <c r="H16" s="116"/>
      <c r="I16" s="116"/>
      <c r="J16" s="102"/>
      <c r="K16" s="102"/>
      <c r="L16" s="102"/>
    </row>
    <row r="17" spans="1:12" ht="12.75" customHeight="1" hidden="1">
      <c r="A17" s="116"/>
      <c r="B17" s="116"/>
      <c r="C17" s="116"/>
      <c r="D17" s="116"/>
      <c r="E17" s="116"/>
      <c r="F17" s="116"/>
      <c r="G17" s="116"/>
      <c r="H17" s="116"/>
      <c r="I17" s="116"/>
      <c r="J17" s="102"/>
      <c r="K17" s="102"/>
      <c r="L17" s="102"/>
    </row>
    <row r="18" spans="1:12" ht="12.75" customHeight="1" hidden="1">
      <c r="A18" s="116"/>
      <c r="B18" s="116"/>
      <c r="C18" s="116"/>
      <c r="D18" s="116"/>
      <c r="E18" s="116"/>
      <c r="F18" s="116"/>
      <c r="G18" s="116"/>
      <c r="H18" s="116"/>
      <c r="I18" s="116"/>
      <c r="J18" s="102"/>
      <c r="K18" s="102"/>
      <c r="L18" s="102"/>
    </row>
    <row r="19" spans="1:12" ht="12.75" customHeight="1" hidden="1">
      <c r="A19" s="116"/>
      <c r="B19" s="116"/>
      <c r="C19" s="116"/>
      <c r="D19" s="116"/>
      <c r="E19" s="116"/>
      <c r="F19" s="116"/>
      <c r="G19" s="116"/>
      <c r="H19" s="116"/>
      <c r="I19" s="116"/>
      <c r="J19" s="102"/>
      <c r="K19" s="102"/>
      <c r="L19" s="102"/>
    </row>
    <row r="20" spans="1:12" ht="12.75" customHeight="1" hidden="1">
      <c r="A20" s="116"/>
      <c r="B20" s="116"/>
      <c r="C20" s="116"/>
      <c r="D20" s="116"/>
      <c r="E20" s="116"/>
      <c r="F20" s="116"/>
      <c r="G20" s="116"/>
      <c r="H20" s="116"/>
      <c r="I20" s="116"/>
      <c r="J20" s="102"/>
      <c r="K20" s="102"/>
      <c r="L20" s="102"/>
    </row>
    <row r="21" spans="1:12" ht="0.75" customHeight="1" hidden="1">
      <c r="A21" s="116"/>
      <c r="B21" s="116"/>
      <c r="C21" s="116"/>
      <c r="D21" s="116"/>
      <c r="E21" s="116"/>
      <c r="F21" s="116"/>
      <c r="G21" s="116"/>
      <c r="H21" s="116"/>
      <c r="I21" s="116"/>
      <c r="J21" s="102"/>
      <c r="K21" s="102"/>
      <c r="L21" s="102"/>
    </row>
    <row r="22" spans="1:12" ht="12.75" customHeight="1" hidden="1">
      <c r="A22" s="116"/>
      <c r="B22" s="116"/>
      <c r="C22" s="116"/>
      <c r="D22" s="116"/>
      <c r="E22" s="116"/>
      <c r="F22" s="116"/>
      <c r="G22" s="116"/>
      <c r="H22" s="116"/>
      <c r="I22" s="116"/>
      <c r="J22" s="102"/>
      <c r="K22" s="102"/>
      <c r="L22" s="102"/>
    </row>
    <row r="23" spans="1:12" ht="12.75" customHeight="1" hidden="1">
      <c r="A23" s="116"/>
      <c r="B23" s="116"/>
      <c r="C23" s="116"/>
      <c r="D23" s="116"/>
      <c r="E23" s="116"/>
      <c r="F23" s="116"/>
      <c r="G23" s="116"/>
      <c r="H23" s="116"/>
      <c r="I23" s="116"/>
      <c r="J23" s="102"/>
      <c r="K23" s="102"/>
      <c r="L23" s="102"/>
    </row>
    <row r="24" spans="1:12" ht="12.75" customHeight="1" hidden="1">
      <c r="A24" s="116"/>
      <c r="B24" s="116"/>
      <c r="C24" s="116"/>
      <c r="D24" s="116"/>
      <c r="E24" s="116"/>
      <c r="F24" s="116"/>
      <c r="G24" s="116"/>
      <c r="H24" s="116"/>
      <c r="I24" s="116"/>
      <c r="J24" s="102"/>
      <c r="K24" s="102"/>
      <c r="L24" s="102"/>
    </row>
    <row r="25" spans="1:12" ht="12.75" customHeight="1" hidden="1">
      <c r="A25" s="116"/>
      <c r="B25" s="116"/>
      <c r="C25" s="116"/>
      <c r="D25" s="116"/>
      <c r="E25" s="116"/>
      <c r="F25" s="116"/>
      <c r="G25" s="116"/>
      <c r="H25" s="116"/>
      <c r="I25" s="116"/>
      <c r="J25" s="102"/>
      <c r="K25" s="102"/>
      <c r="L25" s="102"/>
    </row>
    <row r="26" spans="1:12" ht="12.75" customHeight="1" hidden="1">
      <c r="A26" s="116"/>
      <c r="B26" s="116"/>
      <c r="C26" s="116"/>
      <c r="D26" s="116"/>
      <c r="E26" s="116"/>
      <c r="F26" s="116"/>
      <c r="G26" s="116"/>
      <c r="H26" s="116"/>
      <c r="I26" s="116"/>
      <c r="J26" s="102"/>
      <c r="K26" s="102"/>
      <c r="L26" s="102"/>
    </row>
    <row r="27" spans="1:12" ht="12.75" customHeight="1" hidden="1">
      <c r="A27" s="116"/>
      <c r="B27" s="116"/>
      <c r="C27" s="116"/>
      <c r="D27" s="116"/>
      <c r="E27" s="116"/>
      <c r="F27" s="116"/>
      <c r="G27" s="116"/>
      <c r="H27" s="116"/>
      <c r="I27" s="116"/>
      <c r="J27" s="102"/>
      <c r="K27" s="102"/>
      <c r="L27" s="102"/>
    </row>
    <row r="28" spans="1:12" ht="12.75" customHeight="1" hidden="1">
      <c r="A28" s="116"/>
      <c r="B28" s="116"/>
      <c r="C28" s="116"/>
      <c r="D28" s="116"/>
      <c r="E28" s="116"/>
      <c r="F28" s="116"/>
      <c r="G28" s="116"/>
      <c r="H28" s="116"/>
      <c r="I28" s="116"/>
      <c r="J28" s="102"/>
      <c r="K28" s="102"/>
      <c r="L28" s="102"/>
    </row>
    <row r="29" spans="1:12" ht="12.75" customHeight="1" hidden="1">
      <c r="A29" s="116"/>
      <c r="B29" s="116"/>
      <c r="C29" s="116"/>
      <c r="D29" s="116"/>
      <c r="E29" s="116"/>
      <c r="F29" s="116"/>
      <c r="G29" s="116"/>
      <c r="H29" s="116"/>
      <c r="I29" s="116"/>
      <c r="J29" s="102"/>
      <c r="K29" s="102"/>
      <c r="L29" s="102"/>
    </row>
    <row r="30" spans="1:12" ht="26.25" customHeight="1">
      <c r="A30" s="116" t="s">
        <v>26</v>
      </c>
      <c r="B30" s="116"/>
      <c r="C30" s="116"/>
      <c r="D30" s="116"/>
      <c r="E30" s="116"/>
      <c r="F30" s="116"/>
      <c r="G30" s="116"/>
      <c r="H30" s="116"/>
      <c r="I30" s="116"/>
      <c r="J30" s="102"/>
      <c r="K30" s="102"/>
      <c r="L30" s="102"/>
    </row>
    <row r="31" spans="1:12" ht="38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02"/>
      <c r="K31" s="102"/>
      <c r="L31" s="102"/>
    </row>
    <row r="32" spans="1:12" ht="12.75" customHeight="1">
      <c r="A32" s="116" t="s">
        <v>40</v>
      </c>
      <c r="B32" s="116"/>
      <c r="C32" s="116"/>
      <c r="D32" s="116"/>
      <c r="E32" s="116"/>
      <c r="F32" s="116"/>
      <c r="G32" s="116"/>
      <c r="H32" s="116"/>
      <c r="I32" s="116"/>
      <c r="J32" s="102"/>
      <c r="K32" s="102"/>
      <c r="L32" s="102"/>
    </row>
    <row r="33" spans="1:12" ht="39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02"/>
      <c r="K33" s="102"/>
      <c r="L33" s="102"/>
    </row>
    <row r="34" spans="1:12" ht="57.75" customHeight="1">
      <c r="A34" s="116" t="s">
        <v>27</v>
      </c>
      <c r="B34" s="116"/>
      <c r="C34" s="116"/>
      <c r="D34" s="116"/>
      <c r="E34" s="116"/>
      <c r="F34" s="116"/>
      <c r="G34" s="116"/>
      <c r="H34" s="116"/>
      <c r="I34" s="116"/>
      <c r="J34" s="102"/>
      <c r="K34" s="102"/>
      <c r="L34" s="102"/>
    </row>
    <row r="35" spans="1:12" ht="57.75" customHeight="1">
      <c r="A35" s="116" t="s">
        <v>28</v>
      </c>
      <c r="B35" s="116"/>
      <c r="C35" s="116"/>
      <c r="D35" s="116"/>
      <c r="E35" s="116"/>
      <c r="F35" s="116"/>
      <c r="G35" s="116"/>
      <c r="H35" s="116"/>
      <c r="I35" s="116"/>
      <c r="J35" s="102"/>
      <c r="K35" s="102"/>
      <c r="L35" s="102"/>
    </row>
    <row r="36" spans="1:12" ht="21" customHeight="1" thickBot="1">
      <c r="A36" s="6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</row>
    <row r="37" spans="1:12" ht="29.25" customHeight="1" thickBot="1" thickTop="1">
      <c r="A37" s="114" t="s">
        <v>25</v>
      </c>
      <c r="B37" s="115"/>
      <c r="C37" s="115"/>
      <c r="D37" s="115"/>
      <c r="E37" s="115"/>
      <c r="F37" s="115"/>
      <c r="G37" s="115"/>
      <c r="H37" s="115"/>
      <c r="I37" s="9"/>
      <c r="J37" s="10"/>
      <c r="K37" s="8"/>
      <c r="L37" s="8"/>
    </row>
    <row r="38" spans="1:12" ht="21" thickTop="1">
      <c r="A38" s="7"/>
      <c r="B38" s="7"/>
      <c r="C38" s="7"/>
      <c r="D38" s="7"/>
      <c r="E38" s="11"/>
      <c r="F38" s="7"/>
      <c r="G38" s="7"/>
      <c r="H38" s="7"/>
      <c r="I38" s="11"/>
      <c r="J38" s="7"/>
      <c r="K38" s="8"/>
      <c r="L38" s="8"/>
    </row>
    <row r="39" spans="1:12" ht="20.25">
      <c r="A39" s="117"/>
      <c r="B39" s="117"/>
      <c r="C39" s="117"/>
      <c r="D39" s="117"/>
      <c r="E39" s="117"/>
      <c r="F39" s="117"/>
      <c r="G39" s="117"/>
      <c r="H39" s="117"/>
      <c r="I39" s="11"/>
      <c r="J39" s="7"/>
      <c r="K39" s="8"/>
      <c r="L39" s="8"/>
    </row>
    <row r="40" spans="1:12" ht="20.25">
      <c r="A40" s="117"/>
      <c r="B40" s="117"/>
      <c r="C40" s="117"/>
      <c r="D40" s="117"/>
      <c r="E40" s="117"/>
      <c r="F40" s="117"/>
      <c r="G40" s="117"/>
      <c r="H40" s="117"/>
      <c r="I40" s="11"/>
      <c r="J40" s="7"/>
      <c r="K40" s="8"/>
      <c r="L40" s="8"/>
    </row>
    <row r="41" spans="1:12" ht="1.5" customHeight="1">
      <c r="A41" s="117"/>
      <c r="B41" s="117"/>
      <c r="C41" s="117"/>
      <c r="D41" s="117"/>
      <c r="E41" s="117"/>
      <c r="F41" s="117"/>
      <c r="G41" s="117"/>
      <c r="H41" s="117"/>
      <c r="I41" s="11"/>
      <c r="J41" s="7"/>
      <c r="K41" s="8"/>
      <c r="L41" s="8"/>
    </row>
    <row r="42" spans="1:12" ht="20.25">
      <c r="A42" s="7"/>
      <c r="B42" s="7"/>
      <c r="C42" s="7"/>
      <c r="D42" s="7"/>
      <c r="E42" s="11"/>
      <c r="F42" s="7"/>
      <c r="G42" s="7"/>
      <c r="H42" s="7"/>
      <c r="I42" s="11"/>
      <c r="J42" s="7"/>
      <c r="K42" s="8"/>
      <c r="L42" s="8"/>
    </row>
    <row r="43" spans="1:12" ht="20.25">
      <c r="A43" s="118" t="s">
        <v>58</v>
      </c>
      <c r="B43" s="118"/>
      <c r="C43" s="118"/>
      <c r="D43" s="118"/>
      <c r="E43" s="118"/>
      <c r="F43" s="118"/>
      <c r="G43" s="118"/>
      <c r="H43" s="118"/>
      <c r="I43" s="11"/>
      <c r="J43" s="7"/>
      <c r="K43" s="8"/>
      <c r="L43" s="8"/>
    </row>
    <row r="44" spans="1:12" ht="34.5" customHeight="1" thickBot="1">
      <c r="A44" s="83" t="s">
        <v>59</v>
      </c>
      <c r="B44" s="83" t="s">
        <v>60</v>
      </c>
      <c r="C44" s="83" t="s">
        <v>61</v>
      </c>
      <c r="D44" s="83" t="s">
        <v>54</v>
      </c>
      <c r="E44" s="84"/>
      <c r="F44" s="83"/>
      <c r="G44" s="83"/>
      <c r="H44" s="83"/>
      <c r="I44" s="84"/>
      <c r="J44" s="83" t="s">
        <v>45</v>
      </c>
      <c r="K44" s="103"/>
      <c r="L44" s="103"/>
    </row>
    <row r="45" spans="1:12" ht="21.75" thickBot="1" thickTop="1">
      <c r="A45" s="66"/>
      <c r="B45" s="66"/>
      <c r="C45" s="66">
        <v>10</v>
      </c>
      <c r="D45" s="66">
        <v>5.8</v>
      </c>
      <c r="E45" s="66"/>
      <c r="F45" s="66"/>
      <c r="G45" s="67"/>
      <c r="H45" s="67"/>
      <c r="I45" s="67"/>
      <c r="J45" s="67"/>
      <c r="K45" s="12">
        <f>C45*D45</f>
        <v>58</v>
      </c>
      <c r="L45" s="8"/>
    </row>
    <row r="46" spans="1:12" ht="24.75" customHeight="1" thickBot="1" thickTop="1">
      <c r="A46" s="111" t="s">
        <v>31</v>
      </c>
      <c r="B46" s="112"/>
      <c r="C46" s="112"/>
      <c r="D46" s="112"/>
      <c r="E46" s="112"/>
      <c r="F46" s="112"/>
      <c r="G46" s="112"/>
      <c r="H46" s="113"/>
      <c r="I46" s="13"/>
      <c r="J46" s="14" t="s">
        <v>19</v>
      </c>
      <c r="K46" s="104" t="s">
        <v>36</v>
      </c>
      <c r="L46" s="105"/>
    </row>
    <row r="47" spans="1:12" ht="27" customHeight="1" thickTop="1">
      <c r="A47" s="7"/>
      <c r="B47" s="7"/>
      <c r="C47" s="7"/>
      <c r="D47" s="7"/>
      <c r="E47" s="7"/>
      <c r="F47" s="7"/>
      <c r="G47" s="7"/>
      <c r="H47" s="7"/>
      <c r="I47" s="15"/>
      <c r="J47" s="16" t="s">
        <v>20</v>
      </c>
      <c r="K47" s="17" t="s">
        <v>37</v>
      </c>
      <c r="L47" s="57" t="s">
        <v>38</v>
      </c>
    </row>
    <row r="48" spans="1:12" ht="47.25" customHeight="1" thickBot="1">
      <c r="A48" s="7"/>
      <c r="B48" s="7"/>
      <c r="C48" s="7"/>
      <c r="D48" s="7"/>
      <c r="E48" s="80" t="s">
        <v>1</v>
      </c>
      <c r="F48" s="7"/>
      <c r="G48" s="123" t="s">
        <v>2</v>
      </c>
      <c r="H48" s="124"/>
      <c r="I48" s="79" t="s">
        <v>21</v>
      </c>
      <c r="J48" s="16" t="s">
        <v>42</v>
      </c>
      <c r="K48" s="19"/>
      <c r="L48" s="26"/>
    </row>
    <row r="49" spans="1:12" ht="21.75" thickBot="1" thickTop="1">
      <c r="A49" s="21" t="s">
        <v>0</v>
      </c>
      <c r="B49" s="18"/>
      <c r="C49" s="18"/>
      <c r="D49" s="18"/>
      <c r="E49" s="22"/>
      <c r="F49" s="23"/>
      <c r="G49" s="125"/>
      <c r="H49" s="126"/>
      <c r="I49" s="24">
        <v>4052000</v>
      </c>
      <c r="J49" s="25"/>
      <c r="K49" s="19"/>
      <c r="L49" s="26"/>
    </row>
    <row r="50" spans="1:12" ht="21.75" thickBot="1" thickTop="1">
      <c r="A50" s="21"/>
      <c r="B50" s="132" t="s">
        <v>48</v>
      </c>
      <c r="C50" s="133"/>
      <c r="D50" s="134"/>
      <c r="E50" s="59">
        <v>0.0215</v>
      </c>
      <c r="F50" s="60"/>
      <c r="G50" s="127">
        <v>0.043</v>
      </c>
      <c r="H50" s="128"/>
      <c r="I50" s="61">
        <v>4064902</v>
      </c>
      <c r="J50" s="62"/>
      <c r="K50" s="65">
        <f>K45*E50</f>
        <v>1.2469999999999999</v>
      </c>
      <c r="L50" s="26">
        <f>K45*G50</f>
        <v>2.4939999999999998</v>
      </c>
    </row>
    <row r="51" spans="1:12" ht="21" thickTop="1">
      <c r="A51" s="21"/>
      <c r="B51" s="96" t="s">
        <v>49</v>
      </c>
      <c r="C51" s="97"/>
      <c r="D51" s="98"/>
      <c r="E51" s="59">
        <v>0.004</v>
      </c>
      <c r="F51" s="60"/>
      <c r="G51" s="127">
        <v>0.0025</v>
      </c>
      <c r="H51" s="128"/>
      <c r="I51" s="61">
        <v>4064903</v>
      </c>
      <c r="J51" s="62"/>
      <c r="K51" s="19">
        <f>K45*E51</f>
        <v>0.232</v>
      </c>
      <c r="L51" s="26">
        <f>K45*G51</f>
        <v>0.145</v>
      </c>
    </row>
    <row r="52" spans="1:12" ht="29.25" customHeight="1">
      <c r="A52" s="27"/>
      <c r="B52" s="20"/>
      <c r="C52" s="20"/>
      <c r="D52" s="20"/>
      <c r="E52" s="28"/>
      <c r="F52" s="29"/>
      <c r="G52" s="121"/>
      <c r="H52" s="122"/>
      <c r="I52" s="28"/>
      <c r="J52" s="30"/>
      <c r="K52" s="19"/>
      <c r="L52" s="26"/>
    </row>
    <row r="53" spans="1:12" ht="53.25" customHeight="1">
      <c r="A53" s="27" t="s">
        <v>3</v>
      </c>
      <c r="B53" s="20"/>
      <c r="C53" s="20"/>
      <c r="D53" s="20"/>
      <c r="E53" s="129" t="s">
        <v>23</v>
      </c>
      <c r="F53" s="130"/>
      <c r="G53" s="130"/>
      <c r="H53" s="131"/>
      <c r="I53" s="28">
        <v>4003108</v>
      </c>
      <c r="J53" s="30"/>
      <c r="K53" s="19"/>
      <c r="L53" s="26"/>
    </row>
    <row r="54" spans="1:12" ht="20.25">
      <c r="A54" s="27"/>
      <c r="B54" s="20"/>
      <c r="C54" s="20"/>
      <c r="D54" s="20"/>
      <c r="E54" s="28"/>
      <c r="F54" s="29"/>
      <c r="G54" s="31"/>
      <c r="H54" s="32"/>
      <c r="I54" s="28"/>
      <c r="J54" s="30"/>
      <c r="K54" s="19"/>
      <c r="L54" s="26"/>
    </row>
    <row r="55" spans="1:12" ht="20.25">
      <c r="A55" s="27"/>
      <c r="B55" s="20"/>
      <c r="C55" s="20"/>
      <c r="D55" s="20"/>
      <c r="E55" s="33"/>
      <c r="F55" s="29"/>
      <c r="G55" s="119"/>
      <c r="H55" s="120"/>
      <c r="I55" s="28"/>
      <c r="J55" s="30"/>
      <c r="K55" s="19"/>
      <c r="L55" s="19"/>
    </row>
    <row r="56" spans="1:12" ht="20.25">
      <c r="A56" s="27"/>
      <c r="B56" s="20"/>
      <c r="C56" s="20"/>
      <c r="D56" s="20"/>
      <c r="E56" s="28"/>
      <c r="F56" s="29"/>
      <c r="G56" s="31"/>
      <c r="H56" s="32"/>
      <c r="I56" s="28"/>
      <c r="J56" s="30"/>
      <c r="K56" s="19"/>
      <c r="L56" s="26"/>
    </row>
    <row r="57" spans="1:12" ht="20.25">
      <c r="A57" s="27" t="s">
        <v>4</v>
      </c>
      <c r="B57" s="20"/>
      <c r="C57" s="20"/>
      <c r="D57" s="20"/>
      <c r="E57" s="34">
        <v>0.01</v>
      </c>
      <c r="F57" s="29"/>
      <c r="G57" s="99"/>
      <c r="H57" s="93"/>
      <c r="I57" s="28">
        <v>4013605</v>
      </c>
      <c r="J57" s="30"/>
      <c r="K57" s="19">
        <f>K45*E57</f>
        <v>0.58</v>
      </c>
      <c r="L57" s="26"/>
    </row>
    <row r="58" spans="1:12" ht="20.25">
      <c r="A58" s="27"/>
      <c r="B58" s="20"/>
      <c r="C58" s="20"/>
      <c r="D58" s="20"/>
      <c r="E58" s="28"/>
      <c r="F58" s="29"/>
      <c r="G58" s="31"/>
      <c r="H58" s="32"/>
      <c r="I58" s="28"/>
      <c r="J58" s="30"/>
      <c r="K58" s="19"/>
      <c r="L58" s="26"/>
    </row>
    <row r="59" spans="1:12" ht="20.25">
      <c r="A59" s="27" t="s">
        <v>5</v>
      </c>
      <c r="B59" s="20"/>
      <c r="C59" s="20"/>
      <c r="D59" s="20"/>
      <c r="E59" s="34">
        <v>0.02</v>
      </c>
      <c r="F59" s="29"/>
      <c r="G59" s="31"/>
      <c r="H59" s="32"/>
      <c r="I59" s="28">
        <v>3082800</v>
      </c>
      <c r="J59" s="30"/>
      <c r="K59" s="19">
        <f>K45*E59</f>
        <v>1.16</v>
      </c>
      <c r="L59" s="26"/>
    </row>
    <row r="60" spans="1:12" ht="20.25">
      <c r="A60" s="27"/>
      <c r="B60" s="20"/>
      <c r="C60" s="20"/>
      <c r="D60" s="20"/>
      <c r="E60" s="28"/>
      <c r="F60" s="29"/>
      <c r="G60" s="31"/>
      <c r="H60" s="32"/>
      <c r="I60" s="28"/>
      <c r="J60" s="30"/>
      <c r="K60" s="19"/>
      <c r="L60" s="26"/>
    </row>
    <row r="61" spans="1:12" ht="20.25">
      <c r="A61" s="27"/>
      <c r="B61" s="20"/>
      <c r="C61" s="100" t="s">
        <v>7</v>
      </c>
      <c r="D61" s="100"/>
      <c r="E61" s="28"/>
      <c r="F61" s="29"/>
      <c r="G61" s="31"/>
      <c r="H61" s="32"/>
      <c r="I61" s="28"/>
      <c r="J61" s="30"/>
      <c r="K61" s="19">
        <f>SUM(K49:K60)</f>
        <v>3.2189999999999994</v>
      </c>
      <c r="L61" s="26">
        <f>SUM(L49:L60)</f>
        <v>2.639</v>
      </c>
    </row>
    <row r="62" spans="1:12" ht="20.25">
      <c r="A62" s="27"/>
      <c r="B62" s="20"/>
      <c r="C62" s="20"/>
      <c r="D62" s="20"/>
      <c r="E62" s="28"/>
      <c r="F62" s="29"/>
      <c r="G62" s="31"/>
      <c r="H62" s="32"/>
      <c r="I62" s="28"/>
      <c r="J62" s="30"/>
      <c r="K62" s="19"/>
      <c r="L62" s="26"/>
    </row>
    <row r="63" spans="1:12" ht="20.25">
      <c r="A63" s="27" t="s">
        <v>6</v>
      </c>
      <c r="B63" s="100" t="s">
        <v>8</v>
      </c>
      <c r="C63" s="100"/>
      <c r="D63" s="100"/>
      <c r="E63" s="100"/>
      <c r="F63" s="100"/>
      <c r="G63" s="100"/>
      <c r="H63" s="100"/>
      <c r="I63" s="28">
        <v>3011300</v>
      </c>
      <c r="J63" s="30"/>
      <c r="K63" s="19">
        <f>ROUND((K45-K61)*20%,2)</f>
        <v>10.96</v>
      </c>
      <c r="L63" s="26"/>
    </row>
    <row r="64" spans="1:12" ht="20.25">
      <c r="A64" s="27"/>
      <c r="B64" s="20"/>
      <c r="C64" s="20"/>
      <c r="D64" s="20"/>
      <c r="E64" s="28"/>
      <c r="F64" s="20"/>
      <c r="G64" s="20"/>
      <c r="H64" s="20"/>
      <c r="I64" s="28"/>
      <c r="J64" s="20"/>
      <c r="K64" s="26"/>
      <c r="L64" s="71"/>
    </row>
    <row r="65" spans="1:12" ht="21" thickBot="1">
      <c r="A65" s="36"/>
      <c r="B65" s="37"/>
      <c r="C65" s="37"/>
      <c r="D65" s="37"/>
      <c r="E65" s="38"/>
      <c r="F65" s="37"/>
      <c r="G65" s="37"/>
      <c r="H65" s="37"/>
      <c r="I65" s="38"/>
      <c r="J65" s="37"/>
      <c r="K65" s="39">
        <f>K45-K61-K63</f>
        <v>43.821</v>
      </c>
      <c r="L65" s="72"/>
    </row>
    <row r="66" spans="1:12" ht="21" thickTop="1">
      <c r="A66" s="41"/>
      <c r="B66" s="41"/>
      <c r="C66" s="41"/>
      <c r="D66" s="41"/>
      <c r="E66" s="5"/>
      <c r="F66" s="41"/>
      <c r="G66" s="41"/>
      <c r="H66" s="41"/>
      <c r="I66" s="5"/>
      <c r="J66" s="41"/>
      <c r="K66" s="42"/>
      <c r="L66" s="42"/>
    </row>
    <row r="67" spans="1:12" ht="20.25">
      <c r="A67" s="41"/>
      <c r="B67" s="41"/>
      <c r="C67" s="41"/>
      <c r="D67" s="41"/>
      <c r="E67" s="5"/>
      <c r="F67" s="41"/>
      <c r="G67" s="41"/>
      <c r="H67" s="41"/>
      <c r="I67" s="5"/>
      <c r="J67" s="41"/>
      <c r="K67" s="8"/>
      <c r="L67" s="8"/>
    </row>
    <row r="68" spans="1:12" ht="31.5" customHeight="1" thickBot="1">
      <c r="A68" s="41"/>
      <c r="B68" s="41"/>
      <c r="C68" s="41"/>
      <c r="D68" s="41"/>
      <c r="E68" s="5"/>
      <c r="F68" s="41"/>
      <c r="G68" s="41"/>
      <c r="H68" s="41"/>
      <c r="I68" s="5"/>
      <c r="J68" s="78" t="s">
        <v>45</v>
      </c>
      <c r="K68" s="49">
        <f>K45</f>
        <v>58</v>
      </c>
      <c r="L68" s="8"/>
    </row>
    <row r="69" spans="1:12" ht="42" customHeight="1" thickBot="1" thickTop="1">
      <c r="A69" s="140" t="s">
        <v>33</v>
      </c>
      <c r="B69" s="141"/>
      <c r="C69" s="141"/>
      <c r="D69" s="141"/>
      <c r="E69" s="141"/>
      <c r="F69" s="141"/>
      <c r="G69" s="141"/>
      <c r="H69" s="141"/>
      <c r="I69" s="138"/>
      <c r="J69" s="139"/>
      <c r="K69" s="106" t="s">
        <v>36</v>
      </c>
      <c r="L69" s="107"/>
    </row>
    <row r="70" spans="1:12" ht="39" thickBot="1" thickTop="1">
      <c r="A70" s="41"/>
      <c r="B70" s="41"/>
      <c r="C70" s="41"/>
      <c r="D70" s="41"/>
      <c r="E70" s="81" t="s">
        <v>1</v>
      </c>
      <c r="F70" s="43"/>
      <c r="G70" s="142" t="s">
        <v>2</v>
      </c>
      <c r="H70" s="143"/>
      <c r="I70" s="5"/>
      <c r="J70" s="41"/>
      <c r="K70" s="44" t="s">
        <v>37</v>
      </c>
      <c r="L70" s="73" t="s">
        <v>38</v>
      </c>
    </row>
    <row r="71" spans="1:12" ht="21.75" thickBot="1" thickTop="1">
      <c r="A71" s="21" t="s">
        <v>0</v>
      </c>
      <c r="B71" s="18"/>
      <c r="C71" s="18"/>
      <c r="D71" s="18"/>
      <c r="E71" s="22"/>
      <c r="F71" s="23"/>
      <c r="G71" s="125"/>
      <c r="H71" s="126"/>
      <c r="I71" s="24">
        <v>4052000</v>
      </c>
      <c r="J71" s="25"/>
      <c r="K71" s="19"/>
      <c r="L71" s="26"/>
    </row>
    <row r="72" spans="1:12" ht="21.75" thickBot="1" thickTop="1">
      <c r="A72" s="21"/>
      <c r="B72" s="132" t="s">
        <v>48</v>
      </c>
      <c r="C72" s="133"/>
      <c r="D72" s="134"/>
      <c r="E72" s="59">
        <v>0.0215</v>
      </c>
      <c r="F72" s="60"/>
      <c r="G72" s="127">
        <v>0.043</v>
      </c>
      <c r="H72" s="128"/>
      <c r="I72" s="61">
        <v>4064902</v>
      </c>
      <c r="J72" s="62"/>
      <c r="K72" s="65">
        <f>K50</f>
        <v>1.2469999999999999</v>
      </c>
      <c r="L72" s="26">
        <f>L50</f>
        <v>2.4939999999999998</v>
      </c>
    </row>
    <row r="73" spans="1:12" ht="21" thickTop="1">
      <c r="A73" s="21"/>
      <c r="B73" s="96" t="s">
        <v>49</v>
      </c>
      <c r="C73" s="97"/>
      <c r="D73" s="98"/>
      <c r="E73" s="59">
        <v>0.004</v>
      </c>
      <c r="F73" s="60"/>
      <c r="G73" s="127">
        <v>0.0025</v>
      </c>
      <c r="H73" s="128"/>
      <c r="I73" s="61">
        <v>4064903</v>
      </c>
      <c r="J73" s="62"/>
      <c r="K73" s="65">
        <f>K51</f>
        <v>0.232</v>
      </c>
      <c r="L73" s="26">
        <f>L51</f>
        <v>0.145</v>
      </c>
    </row>
    <row r="74" spans="1:12" ht="20.25">
      <c r="A74" s="27"/>
      <c r="B74" s="20"/>
      <c r="C74" s="20"/>
      <c r="D74" s="20"/>
      <c r="E74" s="28"/>
      <c r="F74" s="29"/>
      <c r="G74" s="121"/>
      <c r="H74" s="122"/>
      <c r="I74" s="28"/>
      <c r="J74" s="30"/>
      <c r="K74" s="19"/>
      <c r="L74" s="26"/>
    </row>
    <row r="75" spans="1:12" ht="20.25">
      <c r="A75" s="27" t="s">
        <v>3</v>
      </c>
      <c r="B75" s="20"/>
      <c r="C75" s="20"/>
      <c r="D75" s="20"/>
      <c r="E75" s="129" t="s">
        <v>23</v>
      </c>
      <c r="F75" s="130"/>
      <c r="G75" s="130"/>
      <c r="H75" s="131"/>
      <c r="I75" s="28">
        <v>4003108</v>
      </c>
      <c r="J75" s="30"/>
      <c r="K75" s="19"/>
      <c r="L75" s="26"/>
    </row>
    <row r="76" spans="1:12" ht="20.25">
      <c r="A76" s="27"/>
      <c r="B76" s="20"/>
      <c r="C76" s="20"/>
      <c r="D76" s="20"/>
      <c r="E76" s="28"/>
      <c r="F76" s="29"/>
      <c r="G76" s="31"/>
      <c r="H76" s="32"/>
      <c r="I76" s="28"/>
      <c r="J76" s="30"/>
      <c r="K76" s="19"/>
      <c r="L76" s="26"/>
    </row>
    <row r="77" spans="1:12" ht="20.25">
      <c r="A77" s="135" t="s">
        <v>32</v>
      </c>
      <c r="B77" s="100"/>
      <c r="C77" s="100"/>
      <c r="D77" s="100"/>
      <c r="E77" s="45">
        <v>0.1017</v>
      </c>
      <c r="F77" s="29"/>
      <c r="G77" s="127">
        <v>0.1683</v>
      </c>
      <c r="H77" s="153"/>
      <c r="I77" s="28">
        <v>4002100</v>
      </c>
      <c r="J77" s="30"/>
      <c r="K77" s="19">
        <f>K68*10.17%</f>
        <v>5.8986</v>
      </c>
      <c r="L77" s="26">
        <f>K68*16.83%</f>
        <v>9.761399999999998</v>
      </c>
    </row>
    <row r="78" spans="1:12" ht="20.25">
      <c r="A78" s="27"/>
      <c r="B78" s="20"/>
      <c r="C78" s="20"/>
      <c r="D78" s="20"/>
      <c r="E78" s="28"/>
      <c r="F78" s="29"/>
      <c r="G78" s="31"/>
      <c r="H78" s="32"/>
      <c r="I78" s="28"/>
      <c r="J78" s="30"/>
      <c r="K78" s="19"/>
      <c r="L78" s="26"/>
    </row>
    <row r="79" spans="1:12" ht="20.25">
      <c r="A79" s="27" t="s">
        <v>4</v>
      </c>
      <c r="B79" s="20"/>
      <c r="C79" s="20"/>
      <c r="D79" s="20"/>
      <c r="E79" s="34">
        <v>0.01</v>
      </c>
      <c r="F79" s="29"/>
      <c r="G79" s="99"/>
      <c r="H79" s="93"/>
      <c r="I79" s="28">
        <v>4013605</v>
      </c>
      <c r="J79" s="30"/>
      <c r="K79" s="19">
        <f>K68*1%</f>
        <v>0.58</v>
      </c>
      <c r="L79" s="26"/>
    </row>
    <row r="80" spans="1:12" ht="20.25">
      <c r="A80" s="27"/>
      <c r="B80" s="20"/>
      <c r="C80" s="20"/>
      <c r="D80" s="20"/>
      <c r="E80" s="28"/>
      <c r="F80" s="29"/>
      <c r="G80" s="31"/>
      <c r="H80" s="32"/>
      <c r="I80" s="28"/>
      <c r="J80" s="30"/>
      <c r="K80" s="19"/>
      <c r="L80" s="26"/>
    </row>
    <row r="81" spans="1:12" ht="20.25">
      <c r="A81" s="27" t="s">
        <v>5</v>
      </c>
      <c r="B81" s="20"/>
      <c r="C81" s="20"/>
      <c r="D81" s="20"/>
      <c r="E81" s="34">
        <v>0.02</v>
      </c>
      <c r="F81" s="29"/>
      <c r="G81" s="31"/>
      <c r="H81" s="32"/>
      <c r="I81" s="28">
        <v>3082800</v>
      </c>
      <c r="J81" s="30"/>
      <c r="K81" s="19">
        <f>K68*2%</f>
        <v>1.16</v>
      </c>
      <c r="L81" s="26"/>
    </row>
    <row r="82" spans="1:12" ht="20.25">
      <c r="A82" s="27"/>
      <c r="B82" s="20"/>
      <c r="C82" s="20"/>
      <c r="D82" s="20"/>
      <c r="E82" s="28"/>
      <c r="F82" s="29"/>
      <c r="G82" s="31"/>
      <c r="H82" s="32"/>
      <c r="I82" s="28"/>
      <c r="J82" s="30"/>
      <c r="K82" s="19"/>
      <c r="L82" s="26"/>
    </row>
    <row r="83" spans="1:12" ht="20.25">
      <c r="A83" s="27"/>
      <c r="B83" s="20"/>
      <c r="C83" s="100" t="s">
        <v>7</v>
      </c>
      <c r="D83" s="100"/>
      <c r="E83" s="28"/>
      <c r="F83" s="29"/>
      <c r="G83" s="31"/>
      <c r="H83" s="32"/>
      <c r="I83" s="28"/>
      <c r="J83" s="30"/>
      <c r="K83" s="19">
        <f>SUM(K71:K82)</f>
        <v>9.1176</v>
      </c>
      <c r="L83" s="26">
        <f>SUM(L71:L82)</f>
        <v>12.400399999999998</v>
      </c>
    </row>
    <row r="84" spans="1:12" ht="20.25">
      <c r="A84" s="27"/>
      <c r="B84" s="20"/>
      <c r="C84" s="20"/>
      <c r="D84" s="20"/>
      <c r="E84" s="28"/>
      <c r="F84" s="29"/>
      <c r="G84" s="31"/>
      <c r="H84" s="32"/>
      <c r="I84" s="28"/>
      <c r="J84" s="30"/>
      <c r="K84" s="19"/>
      <c r="L84" s="26"/>
    </row>
    <row r="85" spans="1:12" ht="20.25">
      <c r="A85" s="27" t="s">
        <v>6</v>
      </c>
      <c r="B85" s="100" t="s">
        <v>8</v>
      </c>
      <c r="C85" s="100"/>
      <c r="D85" s="100"/>
      <c r="E85" s="100"/>
      <c r="F85" s="100"/>
      <c r="G85" s="100"/>
      <c r="H85" s="100"/>
      <c r="I85" s="28">
        <v>3011300</v>
      </c>
      <c r="J85" s="30"/>
      <c r="K85" s="19">
        <f>ROUND((K68-K83)*20%,2)</f>
        <v>9.78</v>
      </c>
      <c r="L85" s="26"/>
    </row>
    <row r="86" spans="1:12" ht="21" thickBot="1">
      <c r="A86" s="36"/>
      <c r="B86" s="37"/>
      <c r="C86" s="37"/>
      <c r="D86" s="37"/>
      <c r="E86" s="38"/>
      <c r="F86" s="37"/>
      <c r="G86" s="37"/>
      <c r="H86" s="37"/>
      <c r="I86" s="38"/>
      <c r="J86" s="40"/>
      <c r="K86" s="46"/>
      <c r="L86" s="47"/>
    </row>
    <row r="87" spans="1:12" ht="21.75" thickBot="1" thickTop="1">
      <c r="A87" s="7"/>
      <c r="B87" s="7"/>
      <c r="C87" s="7"/>
      <c r="D87" s="7"/>
      <c r="E87" s="11"/>
      <c r="F87" s="7"/>
      <c r="G87" s="7"/>
      <c r="H87" s="7"/>
      <c r="I87" s="11"/>
      <c r="J87" s="7"/>
      <c r="K87" s="48">
        <f>K68-K83-K85</f>
        <v>39.1024</v>
      </c>
      <c r="L87" s="74"/>
    </row>
    <row r="88" spans="1:12" ht="21" thickTop="1">
      <c r="A88" s="7"/>
      <c r="B88" s="7"/>
      <c r="C88" s="7"/>
      <c r="D88" s="7"/>
      <c r="E88" s="11"/>
      <c r="F88" s="7"/>
      <c r="G88" s="7"/>
      <c r="H88" s="7"/>
      <c r="I88" s="11"/>
      <c r="J88" s="7"/>
      <c r="K88" s="8"/>
      <c r="L88" s="8"/>
    </row>
    <row r="89" spans="1:12" ht="21" thickBot="1">
      <c r="A89" s="7"/>
      <c r="B89" s="7"/>
      <c r="C89" s="7"/>
      <c r="D89" s="7"/>
      <c r="E89" s="11"/>
      <c r="F89" s="7"/>
      <c r="G89" s="7"/>
      <c r="H89" s="7"/>
      <c r="I89" s="11"/>
      <c r="J89" s="78" t="s">
        <v>45</v>
      </c>
      <c r="K89" s="49">
        <v>58</v>
      </c>
      <c r="L89" s="8"/>
    </row>
    <row r="90" spans="1:12" ht="21.75" thickBot="1" thickTop="1">
      <c r="A90" s="136" t="s">
        <v>34</v>
      </c>
      <c r="B90" s="137"/>
      <c r="C90" s="137"/>
      <c r="D90" s="137"/>
      <c r="E90" s="137"/>
      <c r="F90" s="137"/>
      <c r="G90" s="137"/>
      <c r="H90" s="137"/>
      <c r="I90" s="138"/>
      <c r="J90" s="139"/>
      <c r="K90" s="109"/>
      <c r="L90" s="110"/>
    </row>
    <row r="91" spans="1:12" ht="42" thickBot="1" thickTop="1">
      <c r="A91" s="7"/>
      <c r="B91" s="7"/>
      <c r="C91" s="7"/>
      <c r="D91" s="7"/>
      <c r="E91" s="82" t="s">
        <v>1</v>
      </c>
      <c r="F91" s="20"/>
      <c r="G91" s="85" t="s">
        <v>2</v>
      </c>
      <c r="H91" s="86"/>
      <c r="I91" s="11"/>
      <c r="J91" s="7"/>
      <c r="K91" s="44"/>
      <c r="L91" s="73"/>
    </row>
    <row r="92" spans="1:12" ht="27.75" customHeight="1" thickTop="1">
      <c r="A92" s="21" t="s">
        <v>3</v>
      </c>
      <c r="B92" s="18"/>
      <c r="C92" s="18"/>
      <c r="D92" s="18"/>
      <c r="E92" s="87" t="s">
        <v>23</v>
      </c>
      <c r="F92" s="88"/>
      <c r="G92" s="88"/>
      <c r="H92" s="89"/>
      <c r="I92" s="24"/>
      <c r="J92" s="25"/>
      <c r="K92" s="19"/>
      <c r="L92" s="26"/>
    </row>
    <row r="93" spans="1:12" ht="20.25">
      <c r="A93" s="27"/>
      <c r="B93" s="20"/>
      <c r="C93" s="20"/>
      <c r="D93" s="20"/>
      <c r="E93" s="28"/>
      <c r="F93" s="20"/>
      <c r="G93" s="29"/>
      <c r="H93" s="32"/>
      <c r="I93" s="28"/>
      <c r="J93" s="30"/>
      <c r="K93" s="19"/>
      <c r="L93" s="26"/>
    </row>
    <row r="94" spans="1:12" ht="20.25">
      <c r="A94" s="27"/>
      <c r="B94" s="20"/>
      <c r="C94" s="20"/>
      <c r="D94" s="20"/>
      <c r="E94" s="28"/>
      <c r="F94" s="20"/>
      <c r="G94" s="29"/>
      <c r="H94" s="32"/>
      <c r="I94" s="28"/>
      <c r="J94" s="30"/>
      <c r="K94" s="19"/>
      <c r="L94" s="26"/>
    </row>
    <row r="95" spans="1:12" ht="20.25" customHeight="1">
      <c r="A95" s="94" t="s">
        <v>10</v>
      </c>
      <c r="B95" s="95"/>
      <c r="C95" s="95"/>
      <c r="D95" s="95"/>
      <c r="E95" s="28"/>
      <c r="F95" s="20"/>
      <c r="G95" s="29"/>
      <c r="H95" s="32"/>
      <c r="I95" s="28"/>
      <c r="J95" s="30"/>
      <c r="K95" s="19"/>
      <c r="L95" s="26"/>
    </row>
    <row r="96" spans="1:12" ht="25.5" customHeight="1">
      <c r="A96" s="135" t="s">
        <v>9</v>
      </c>
      <c r="B96" s="100"/>
      <c r="C96" s="100"/>
      <c r="D96" s="100"/>
      <c r="E96" s="45">
        <v>0.16</v>
      </c>
      <c r="F96" s="20"/>
      <c r="G96" s="92">
        <v>0.2506</v>
      </c>
      <c r="H96" s="153"/>
      <c r="I96" s="28">
        <v>4002100</v>
      </c>
      <c r="J96" s="30"/>
      <c r="K96" s="19">
        <f>K89*E96</f>
        <v>9.28</v>
      </c>
      <c r="L96" s="26">
        <f>K89*G96</f>
        <v>14.534799999999999</v>
      </c>
    </row>
    <row r="97" spans="1:12" ht="38.25" customHeight="1">
      <c r="A97" s="94" t="s">
        <v>11</v>
      </c>
      <c r="B97" s="95"/>
      <c r="C97" s="95"/>
      <c r="D97" s="95"/>
      <c r="E97" s="28"/>
      <c r="F97" s="20"/>
      <c r="G97" s="29"/>
      <c r="H97" s="32"/>
      <c r="I97" s="28"/>
      <c r="J97" s="30"/>
      <c r="K97" s="19"/>
      <c r="L97" s="26"/>
    </row>
    <row r="98" spans="1:12" ht="20.25">
      <c r="A98" s="90" t="s">
        <v>12</v>
      </c>
      <c r="B98" s="91"/>
      <c r="C98" s="91"/>
      <c r="D98" s="91"/>
      <c r="E98" s="45">
        <v>0.0628</v>
      </c>
      <c r="F98" s="20"/>
      <c r="G98" s="92">
        <v>0.0718</v>
      </c>
      <c r="H98" s="93"/>
      <c r="I98" s="28"/>
      <c r="J98" s="30"/>
      <c r="K98" s="19">
        <f>K89*E98</f>
        <v>3.6424</v>
      </c>
      <c r="L98" s="26">
        <f>K89*G98</f>
        <v>4.1644000000000005</v>
      </c>
    </row>
    <row r="99" spans="1:12" ht="20.25">
      <c r="A99" s="90" t="s">
        <v>13</v>
      </c>
      <c r="B99" s="91"/>
      <c r="C99" s="91"/>
      <c r="D99" s="91"/>
      <c r="E99" s="45">
        <v>0.1945</v>
      </c>
      <c r="F99" s="20"/>
      <c r="G99" s="92">
        <v>0.2721</v>
      </c>
      <c r="H99" s="93"/>
      <c r="I99" s="28"/>
      <c r="J99" s="30"/>
      <c r="K99" s="19">
        <f>K89*E99</f>
        <v>11.281</v>
      </c>
      <c r="L99" s="26">
        <f>K89*G99</f>
        <v>15.7818</v>
      </c>
    </row>
    <row r="100" spans="1:12" ht="20.25">
      <c r="A100" s="90" t="s">
        <v>14</v>
      </c>
      <c r="B100" s="91"/>
      <c r="C100" s="91"/>
      <c r="D100" s="91"/>
      <c r="E100" s="45">
        <v>0.0678</v>
      </c>
      <c r="F100" s="20"/>
      <c r="G100" s="92">
        <v>0.0718</v>
      </c>
      <c r="H100" s="93"/>
      <c r="I100" s="28"/>
      <c r="J100" s="30"/>
      <c r="K100" s="19">
        <f>K89*E100</f>
        <v>3.9324</v>
      </c>
      <c r="L100" s="26">
        <f>K89*G100</f>
        <v>4.1644000000000005</v>
      </c>
    </row>
    <row r="101" spans="1:12" ht="20.25">
      <c r="A101" s="90" t="s">
        <v>24</v>
      </c>
      <c r="B101" s="91"/>
      <c r="C101" s="91"/>
      <c r="D101" s="91"/>
      <c r="E101" s="45">
        <v>0.16</v>
      </c>
      <c r="F101" s="20"/>
      <c r="G101" s="92">
        <v>0.2506</v>
      </c>
      <c r="H101" s="93"/>
      <c r="I101" s="28"/>
      <c r="J101" s="30"/>
      <c r="K101" s="19">
        <f>K89*E101</f>
        <v>9.28</v>
      </c>
      <c r="L101" s="26">
        <f>K89*G101</f>
        <v>14.534799999999999</v>
      </c>
    </row>
    <row r="102" spans="1:12" ht="20.25">
      <c r="A102" s="90" t="s">
        <v>22</v>
      </c>
      <c r="B102" s="91"/>
      <c r="C102" s="91"/>
      <c r="D102" s="91"/>
      <c r="E102" s="45">
        <v>0.045</v>
      </c>
      <c r="F102" s="20"/>
      <c r="G102" s="92">
        <v>0.035</v>
      </c>
      <c r="H102" s="93"/>
      <c r="I102" s="28"/>
      <c r="J102" s="30"/>
      <c r="K102" s="19">
        <f>K89*E102</f>
        <v>2.61</v>
      </c>
      <c r="L102" s="26">
        <f>K89*G102</f>
        <v>2.0300000000000002</v>
      </c>
    </row>
    <row r="103" spans="1:12" ht="20.25">
      <c r="A103" s="90" t="s">
        <v>47</v>
      </c>
      <c r="B103" s="91"/>
      <c r="C103" s="91"/>
      <c r="D103" s="91"/>
      <c r="E103" s="45">
        <v>0.1372</v>
      </c>
      <c r="F103" s="20"/>
      <c r="G103" s="92">
        <v>0.2238</v>
      </c>
      <c r="H103" s="93"/>
      <c r="I103" s="28"/>
      <c r="J103" s="30"/>
      <c r="K103" s="19">
        <f>K89*E103</f>
        <v>7.957599999999999</v>
      </c>
      <c r="L103" s="26">
        <f>K89*G103</f>
        <v>12.9804</v>
      </c>
    </row>
    <row r="104" spans="1:12" ht="20.25">
      <c r="A104" s="154" t="s">
        <v>63</v>
      </c>
      <c r="B104" s="155"/>
      <c r="C104" s="155"/>
      <c r="D104" s="156"/>
      <c r="E104" s="45">
        <v>0.0255</v>
      </c>
      <c r="F104" s="20"/>
      <c r="G104" s="92">
        <v>0.0455</v>
      </c>
      <c r="H104" s="128"/>
      <c r="I104" s="28">
        <v>4014700</v>
      </c>
      <c r="J104" s="30"/>
      <c r="K104" s="19"/>
      <c r="L104" s="26"/>
    </row>
    <row r="105" spans="1:12" ht="20.25">
      <c r="A105" s="154" t="s">
        <v>65</v>
      </c>
      <c r="B105" s="155"/>
      <c r="C105" s="155"/>
      <c r="D105" s="156"/>
      <c r="E105" s="45"/>
      <c r="F105" s="20"/>
      <c r="G105" s="92"/>
      <c r="H105" s="128"/>
      <c r="I105" s="28"/>
      <c r="J105" s="30"/>
      <c r="K105" s="19"/>
      <c r="L105" s="26"/>
    </row>
    <row r="106" spans="1:12" ht="20.25">
      <c r="A106" s="51"/>
      <c r="B106" s="52"/>
      <c r="C106" s="52"/>
      <c r="D106" s="52"/>
      <c r="E106" s="45"/>
      <c r="F106" s="20"/>
      <c r="G106" s="50"/>
      <c r="H106" s="35"/>
      <c r="I106" s="28"/>
      <c r="J106" s="30"/>
      <c r="K106" s="19"/>
      <c r="L106" s="26"/>
    </row>
    <row r="107" spans="1:12" ht="20.25">
      <c r="A107" s="51"/>
      <c r="B107" s="52"/>
      <c r="C107" s="52"/>
      <c r="D107" s="52"/>
      <c r="E107" s="45"/>
      <c r="F107" s="20"/>
      <c r="G107" s="50"/>
      <c r="H107" s="35"/>
      <c r="I107" s="28"/>
      <c r="J107" s="30"/>
      <c r="K107" s="19"/>
      <c r="L107" s="26"/>
    </row>
    <row r="108" spans="1:12" ht="20.25">
      <c r="A108" s="135" t="s">
        <v>18</v>
      </c>
      <c r="B108" s="100"/>
      <c r="C108" s="100"/>
      <c r="D108" s="100"/>
      <c r="E108" s="148" t="s">
        <v>15</v>
      </c>
      <c r="F108" s="149"/>
      <c r="G108" s="149"/>
      <c r="H108" s="149"/>
      <c r="I108" s="28">
        <v>4051700</v>
      </c>
      <c r="J108" s="30"/>
      <c r="K108" s="19">
        <f>K89*1%</f>
        <v>0.58</v>
      </c>
      <c r="L108" s="26"/>
    </row>
    <row r="109" spans="1:12" ht="20.25">
      <c r="A109" s="135" t="s">
        <v>17</v>
      </c>
      <c r="B109" s="100"/>
      <c r="C109" s="100"/>
      <c r="D109" s="100"/>
      <c r="E109" s="149" t="s">
        <v>16</v>
      </c>
      <c r="F109" s="149"/>
      <c r="G109" s="149"/>
      <c r="H109" s="149"/>
      <c r="I109" s="28">
        <v>4013605</v>
      </c>
      <c r="J109" s="30"/>
      <c r="K109" s="19">
        <f>K89*1%</f>
        <v>0.58</v>
      </c>
      <c r="L109" s="26"/>
    </row>
    <row r="110" spans="1:12" ht="20.25">
      <c r="A110" s="157" t="s">
        <v>64</v>
      </c>
      <c r="B110" s="158"/>
      <c r="C110" s="158"/>
      <c r="D110" s="159"/>
      <c r="E110" s="34">
        <v>0.01</v>
      </c>
      <c r="F110" s="20"/>
      <c r="G110" s="20"/>
      <c r="H110" s="20"/>
      <c r="I110" s="28">
        <v>4038808</v>
      </c>
      <c r="J110" s="30"/>
      <c r="K110" s="19"/>
      <c r="L110" s="26"/>
    </row>
    <row r="111" spans="1:12" ht="20.25">
      <c r="A111" s="27"/>
      <c r="B111" s="20"/>
      <c r="C111" s="20"/>
      <c r="D111" s="20"/>
      <c r="E111" s="28"/>
      <c r="F111" s="20"/>
      <c r="G111" s="20"/>
      <c r="H111" s="20"/>
      <c r="I111" s="28"/>
      <c r="J111" s="30"/>
      <c r="K111" s="19"/>
      <c r="L111" s="26"/>
    </row>
    <row r="112" spans="1:12" ht="20.25">
      <c r="A112" s="27"/>
      <c r="B112" s="20"/>
      <c r="C112" s="100" t="s">
        <v>7</v>
      </c>
      <c r="D112" s="100"/>
      <c r="E112" s="28"/>
      <c r="F112" s="20"/>
      <c r="G112" s="20"/>
      <c r="H112" s="20"/>
      <c r="I112" s="28"/>
      <c r="J112" s="30"/>
      <c r="K112" s="53" t="s">
        <v>43</v>
      </c>
      <c r="L112" s="26"/>
    </row>
    <row r="113" spans="1:12" ht="20.25">
      <c r="A113" s="27"/>
      <c r="B113" s="20"/>
      <c r="C113" s="20"/>
      <c r="D113" s="20"/>
      <c r="E113" s="28"/>
      <c r="F113" s="20"/>
      <c r="G113" s="20"/>
      <c r="H113" s="20"/>
      <c r="I113" s="28"/>
      <c r="J113" s="30"/>
      <c r="K113" s="19"/>
      <c r="L113" s="26"/>
    </row>
    <row r="114" spans="1:12" ht="20.25">
      <c r="A114" s="27"/>
      <c r="B114" s="20"/>
      <c r="C114" s="20"/>
      <c r="D114" s="20"/>
      <c r="E114" s="28"/>
      <c r="F114" s="20"/>
      <c r="G114" s="20"/>
      <c r="H114" s="20"/>
      <c r="I114" s="28"/>
      <c r="J114" s="30"/>
      <c r="K114" s="19"/>
      <c r="L114" s="26"/>
    </row>
    <row r="115" spans="1:12" ht="20.25">
      <c r="A115" s="27" t="s">
        <v>6</v>
      </c>
      <c r="B115" s="100" t="s">
        <v>8</v>
      </c>
      <c r="C115" s="100"/>
      <c r="D115" s="100"/>
      <c r="E115" s="100"/>
      <c r="F115" s="100"/>
      <c r="G115" s="100"/>
      <c r="H115" s="100"/>
      <c r="I115" s="28"/>
      <c r="J115" s="30"/>
      <c r="K115" s="19" t="s">
        <v>62</v>
      </c>
      <c r="L115" s="26"/>
    </row>
    <row r="116" spans="1:12" ht="21" thickBot="1">
      <c r="A116" s="27"/>
      <c r="B116" s="20"/>
      <c r="C116" s="20"/>
      <c r="D116" s="20"/>
      <c r="E116" s="28"/>
      <c r="F116" s="20"/>
      <c r="G116" s="20"/>
      <c r="H116" s="20"/>
      <c r="I116" s="28"/>
      <c r="J116" s="30"/>
      <c r="K116" s="54"/>
      <c r="L116" s="39"/>
    </row>
    <row r="117" spans="1:12" ht="21.75" thickBot="1" thickTop="1">
      <c r="A117" s="41"/>
      <c r="B117" s="41"/>
      <c r="C117" s="41"/>
      <c r="D117" s="41"/>
      <c r="E117" s="5"/>
      <c r="F117" s="41"/>
      <c r="G117" s="41"/>
      <c r="H117" s="41"/>
      <c r="I117" s="5"/>
      <c r="J117" s="41"/>
      <c r="K117" s="55"/>
      <c r="L117" s="75"/>
    </row>
    <row r="118" spans="1:12" ht="21" thickTop="1">
      <c r="A118" s="41"/>
      <c r="B118" s="41"/>
      <c r="C118" s="41"/>
      <c r="D118" s="41"/>
      <c r="E118" s="5"/>
      <c r="F118" s="41"/>
      <c r="G118" s="41"/>
      <c r="H118" s="41"/>
      <c r="I118" s="5"/>
      <c r="J118" s="41"/>
      <c r="K118" s="8"/>
      <c r="L118" s="8"/>
    </row>
    <row r="119" spans="1:12" ht="20.25">
      <c r="A119" s="41"/>
      <c r="B119" s="41"/>
      <c r="C119" s="41"/>
      <c r="D119" s="41"/>
      <c r="E119" s="5"/>
      <c r="F119" s="41"/>
      <c r="G119" s="41"/>
      <c r="H119" s="41"/>
      <c r="I119" s="5"/>
      <c r="J119" s="41"/>
      <c r="K119" s="8"/>
      <c r="L119" s="8"/>
    </row>
    <row r="120" spans="1:12" ht="20.25">
      <c r="A120" s="41"/>
      <c r="B120" s="41"/>
      <c r="C120" s="41"/>
      <c r="D120" s="41"/>
      <c r="E120" s="5"/>
      <c r="F120" s="41"/>
      <c r="G120" s="41"/>
      <c r="H120" s="41"/>
      <c r="I120" s="5"/>
      <c r="J120" s="41"/>
      <c r="K120" s="8"/>
      <c r="L120" s="8"/>
    </row>
    <row r="121" spans="1:12" ht="21" thickBo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12"/>
      <c r="L121" s="8"/>
    </row>
    <row r="122" spans="1:12" ht="21.75" thickBot="1" thickTop="1">
      <c r="A122" s="136" t="s">
        <v>35</v>
      </c>
      <c r="B122" s="137"/>
      <c r="C122" s="137"/>
      <c r="D122" s="137"/>
      <c r="E122" s="137"/>
      <c r="F122" s="137"/>
      <c r="G122" s="137"/>
      <c r="H122" s="137"/>
      <c r="I122" s="137"/>
      <c r="J122" s="144"/>
      <c r="K122" s="106">
        <v>1000</v>
      </c>
      <c r="L122" s="108"/>
    </row>
    <row r="123" spans="1:12" ht="21" thickTop="1">
      <c r="A123" s="145" t="s">
        <v>41</v>
      </c>
      <c r="B123" s="145"/>
      <c r="C123" s="145"/>
      <c r="D123" s="56"/>
      <c r="E123" s="56"/>
      <c r="F123" s="56"/>
      <c r="G123" s="56"/>
      <c r="H123" s="56"/>
      <c r="I123" s="56"/>
      <c r="J123" s="56"/>
      <c r="K123" s="44"/>
      <c r="L123" s="73"/>
    </row>
    <row r="124" spans="1:12" ht="41.25" thickBot="1">
      <c r="A124" s="7"/>
      <c r="B124" s="7"/>
      <c r="C124" s="7"/>
      <c r="D124" s="7"/>
      <c r="E124" s="82" t="s">
        <v>1</v>
      </c>
      <c r="F124" s="20"/>
      <c r="G124" s="146" t="s">
        <v>2</v>
      </c>
      <c r="H124" s="147"/>
      <c r="I124" s="11"/>
      <c r="J124" s="7"/>
      <c r="K124" s="8"/>
      <c r="L124" s="8"/>
    </row>
    <row r="125" spans="1:12" ht="21.75" thickBot="1" thickTop="1">
      <c r="A125" s="21" t="s">
        <v>0</v>
      </c>
      <c r="B125" s="18"/>
      <c r="C125" s="18"/>
      <c r="D125" s="18"/>
      <c r="E125" s="22"/>
      <c r="F125" s="23"/>
      <c r="G125" s="125" t="s">
        <v>50</v>
      </c>
      <c r="H125" s="126"/>
      <c r="I125" s="24">
        <v>4052000</v>
      </c>
      <c r="J125" s="25"/>
      <c r="K125" s="17"/>
      <c r="L125" s="57"/>
    </row>
    <row r="126" spans="1:12" ht="21.75" thickBot="1" thickTop="1">
      <c r="A126" s="21"/>
      <c r="B126" s="132" t="s">
        <v>48</v>
      </c>
      <c r="C126" s="133"/>
      <c r="D126" s="134"/>
      <c r="E126" s="59">
        <v>0.0215</v>
      </c>
      <c r="F126" s="60"/>
      <c r="G126" s="127">
        <v>0.043</v>
      </c>
      <c r="H126" s="128"/>
      <c r="I126" s="61">
        <v>4064902</v>
      </c>
      <c r="J126" s="62"/>
      <c r="K126" s="63">
        <f>K50</f>
        <v>1.2469999999999999</v>
      </c>
      <c r="L126" s="64">
        <f>L50</f>
        <v>2.4939999999999998</v>
      </c>
    </row>
    <row r="127" spans="1:12" ht="21" thickTop="1">
      <c r="A127" s="21"/>
      <c r="B127" s="96" t="s">
        <v>49</v>
      </c>
      <c r="C127" s="97"/>
      <c r="D127" s="98"/>
      <c r="E127" s="59">
        <v>0.004</v>
      </c>
      <c r="F127" s="60"/>
      <c r="G127" s="127">
        <v>0.0025</v>
      </c>
      <c r="H127" s="128"/>
      <c r="I127" s="61">
        <v>4064903</v>
      </c>
      <c r="J127" s="30"/>
      <c r="K127" s="19">
        <f>K51</f>
        <v>0.232</v>
      </c>
      <c r="L127" s="26">
        <f>L51</f>
        <v>0.145</v>
      </c>
    </row>
    <row r="128" spans="1:12" ht="20.25">
      <c r="A128" s="27"/>
      <c r="B128" s="20"/>
      <c r="C128" s="20"/>
      <c r="D128" s="20"/>
      <c r="E128" s="28"/>
      <c r="F128" s="29"/>
      <c r="G128" s="31"/>
      <c r="H128" s="32"/>
      <c r="I128" s="28"/>
      <c r="J128" s="30"/>
      <c r="K128" s="19"/>
      <c r="L128" s="26"/>
    </row>
    <row r="129" spans="1:12" ht="20.25">
      <c r="A129" s="27" t="s">
        <v>4</v>
      </c>
      <c r="B129" s="20"/>
      <c r="C129" s="20"/>
      <c r="D129" s="20"/>
      <c r="E129" s="34">
        <v>0.01</v>
      </c>
      <c r="F129" s="29"/>
      <c r="G129" s="99"/>
      <c r="H129" s="93"/>
      <c r="I129" s="28">
        <v>4013605</v>
      </c>
      <c r="J129" s="30"/>
      <c r="K129" s="19">
        <f>K122*E129</f>
        <v>10</v>
      </c>
      <c r="L129" s="26"/>
    </row>
    <row r="130" spans="1:12" ht="20.25">
      <c r="A130" s="27"/>
      <c r="B130" s="20"/>
      <c r="C130" s="20"/>
      <c r="D130" s="20"/>
      <c r="E130" s="28"/>
      <c r="F130" s="29"/>
      <c r="G130" s="31"/>
      <c r="H130" s="32"/>
      <c r="I130" s="28"/>
      <c r="J130" s="30"/>
      <c r="K130" s="19"/>
      <c r="L130" s="26"/>
    </row>
    <row r="131" spans="1:12" ht="20.25">
      <c r="A131" s="27" t="s">
        <v>5</v>
      </c>
      <c r="B131" s="20"/>
      <c r="C131" s="20"/>
      <c r="D131" s="20"/>
      <c r="E131" s="34">
        <v>0.02</v>
      </c>
      <c r="F131" s="29"/>
      <c r="G131" s="31"/>
      <c r="H131" s="32"/>
      <c r="I131" s="28">
        <v>3082800</v>
      </c>
      <c r="J131" s="30"/>
      <c r="K131" s="19">
        <f>K122*E131</f>
        <v>20</v>
      </c>
      <c r="L131" s="26"/>
    </row>
    <row r="132" spans="1:12" ht="20.25">
      <c r="A132" s="27"/>
      <c r="B132" s="20"/>
      <c r="C132" s="20"/>
      <c r="D132" s="20"/>
      <c r="E132" s="28"/>
      <c r="F132" s="29"/>
      <c r="G132" s="31"/>
      <c r="H132" s="32"/>
      <c r="I132" s="28"/>
      <c r="J132" s="30"/>
      <c r="K132" s="19"/>
      <c r="L132" s="26"/>
    </row>
    <row r="133" spans="1:12" ht="20.25">
      <c r="A133" s="27"/>
      <c r="B133" s="20"/>
      <c r="C133" s="150" t="s">
        <v>7</v>
      </c>
      <c r="D133" s="122"/>
      <c r="E133" s="28"/>
      <c r="F133" s="29"/>
      <c r="G133" s="31"/>
      <c r="H133" s="32"/>
      <c r="I133" s="28"/>
      <c r="J133" s="30"/>
      <c r="K133" s="19">
        <f>SUM(K125:K132)</f>
        <v>31.479</v>
      </c>
      <c r="L133" s="26"/>
    </row>
    <row r="134" spans="1:12" ht="20.25">
      <c r="A134" s="27"/>
      <c r="B134" s="20"/>
      <c r="C134" s="20"/>
      <c r="D134" s="20"/>
      <c r="E134" s="28"/>
      <c r="F134" s="29"/>
      <c r="G134" s="31"/>
      <c r="H134" s="32"/>
      <c r="I134" s="28"/>
      <c r="J134" s="30"/>
      <c r="K134" s="19"/>
      <c r="L134" s="26"/>
    </row>
    <row r="135" spans="1:12" ht="21" thickBot="1">
      <c r="A135" s="27" t="s">
        <v>6</v>
      </c>
      <c r="B135" s="150" t="s">
        <v>8</v>
      </c>
      <c r="C135" s="121"/>
      <c r="D135" s="121"/>
      <c r="E135" s="121"/>
      <c r="F135" s="121"/>
      <c r="G135" s="121"/>
      <c r="H135" s="122"/>
      <c r="I135" s="28">
        <v>3011300</v>
      </c>
      <c r="J135" s="30"/>
      <c r="K135" s="54">
        <f>ROUND((K122-K133)*20%,2)</f>
        <v>193.7</v>
      </c>
      <c r="L135" s="39"/>
    </row>
    <row r="136" spans="1:12" ht="21.75" thickBot="1" thickTop="1">
      <c r="A136" s="36"/>
      <c r="B136" s="37"/>
      <c r="C136" s="37"/>
      <c r="D136" s="37"/>
      <c r="E136" s="38"/>
      <c r="F136" s="37"/>
      <c r="G136" s="37"/>
      <c r="H136" s="37"/>
      <c r="I136" s="38"/>
      <c r="J136" s="40"/>
      <c r="K136" s="58"/>
      <c r="L136" s="76"/>
    </row>
    <row r="137" spans="1:12" ht="21.75" thickBot="1" thickTop="1">
      <c r="A137" s="7"/>
      <c r="B137" s="7"/>
      <c r="C137" s="7"/>
      <c r="D137" s="7"/>
      <c r="E137" s="11"/>
      <c r="F137" s="7"/>
      <c r="G137" s="7"/>
      <c r="H137" s="7"/>
      <c r="I137" s="11"/>
      <c r="J137" s="78" t="s">
        <v>44</v>
      </c>
      <c r="K137" s="55">
        <f>K122-K133-K135</f>
        <v>774.8209999999999</v>
      </c>
      <c r="L137" s="77"/>
    </row>
    <row r="138" spans="1:12" ht="21" thickTop="1">
      <c r="A138" s="7"/>
      <c r="B138" s="7"/>
      <c r="C138" s="7"/>
      <c r="D138" s="7"/>
      <c r="E138" s="11"/>
      <c r="F138" s="7"/>
      <c r="G138" s="7"/>
      <c r="H138" s="7"/>
      <c r="I138" s="11"/>
      <c r="J138" s="7"/>
      <c r="K138" s="8"/>
      <c r="L138" s="8"/>
    </row>
    <row r="139" spans="1:12" ht="20.25">
      <c r="A139" s="7"/>
      <c r="B139" s="7"/>
      <c r="C139" s="7"/>
      <c r="D139" s="7"/>
      <c r="E139" s="11"/>
      <c r="F139" s="7"/>
      <c r="G139" s="7"/>
      <c r="H139" s="7"/>
      <c r="I139" s="11"/>
      <c r="J139" s="7"/>
      <c r="K139" s="8"/>
      <c r="L139" s="8"/>
    </row>
    <row r="140" spans="1:12" ht="20.25">
      <c r="A140" s="1" t="s">
        <v>30</v>
      </c>
      <c r="B140" s="1"/>
      <c r="C140" s="1"/>
      <c r="D140" s="1"/>
      <c r="E140" s="1"/>
      <c r="F140" s="1"/>
      <c r="G140" s="1"/>
      <c r="H140" s="101"/>
      <c r="I140" s="102"/>
      <c r="J140" s="102"/>
      <c r="K140" s="102"/>
      <c r="L140" s="102"/>
    </row>
    <row r="141" spans="1:12" ht="20.25">
      <c r="A141" s="1" t="s">
        <v>29</v>
      </c>
      <c r="B141" s="1"/>
      <c r="C141" s="1"/>
      <c r="D141" s="1"/>
      <c r="E141" s="1"/>
      <c r="F141" s="1"/>
      <c r="G141" s="101"/>
      <c r="H141" s="102"/>
      <c r="I141" s="102"/>
      <c r="J141" s="102"/>
      <c r="K141" s="102"/>
      <c r="L141" s="102"/>
    </row>
    <row r="142" spans="1:12" ht="20.25">
      <c r="A142" s="7"/>
      <c r="B142" s="7"/>
      <c r="C142" s="7"/>
      <c r="D142" s="7"/>
      <c r="E142" s="11"/>
      <c r="F142" s="7"/>
      <c r="G142" s="7"/>
      <c r="H142" s="7"/>
      <c r="I142" s="11"/>
      <c r="J142" s="7"/>
      <c r="K142" s="8"/>
      <c r="L142" s="8"/>
    </row>
    <row r="143" spans="1:12" ht="20.25">
      <c r="A143" s="7"/>
      <c r="B143" s="7"/>
      <c r="C143" s="7"/>
      <c r="D143" s="7"/>
      <c r="E143" s="7"/>
      <c r="F143" s="7"/>
      <c r="G143" s="101"/>
      <c r="H143" s="102"/>
      <c r="I143" s="102"/>
      <c r="J143" s="102"/>
      <c r="K143" s="102"/>
      <c r="L143" s="102"/>
    </row>
    <row r="144" spans="1:12" s="68" customFormat="1" ht="23.25">
      <c r="A144" s="68" t="s">
        <v>51</v>
      </c>
      <c r="B144" s="68" t="s">
        <v>52</v>
      </c>
      <c r="C144" s="68" t="s">
        <v>53</v>
      </c>
      <c r="D144" s="70" t="s">
        <v>54</v>
      </c>
      <c r="F144" s="68" t="s">
        <v>55</v>
      </c>
      <c r="G144" s="68" t="s">
        <v>52</v>
      </c>
      <c r="H144" s="68" t="s">
        <v>53</v>
      </c>
      <c r="I144" s="68" t="s">
        <v>54</v>
      </c>
      <c r="K144" s="69"/>
      <c r="L144" s="69"/>
    </row>
    <row r="145" spans="2:12" s="68" customFormat="1" ht="23.25">
      <c r="B145" s="68">
        <v>1</v>
      </c>
      <c r="C145" s="68">
        <v>1092</v>
      </c>
      <c r="D145" s="68">
        <v>3.9</v>
      </c>
      <c r="G145" s="68">
        <v>1</v>
      </c>
      <c r="H145" s="68">
        <v>1037</v>
      </c>
      <c r="I145" s="68">
        <v>3.7</v>
      </c>
      <c r="K145" s="69"/>
      <c r="L145" s="69"/>
    </row>
    <row r="146" spans="2:12" s="68" customFormat="1" ht="24.75" customHeight="1">
      <c r="B146" s="68">
        <v>2</v>
      </c>
      <c r="C146" s="68">
        <v>1151</v>
      </c>
      <c r="D146" s="68">
        <v>4.11</v>
      </c>
      <c r="G146" s="68">
        <v>2</v>
      </c>
      <c r="H146" s="68">
        <v>1092</v>
      </c>
      <c r="I146" s="68">
        <v>3.9</v>
      </c>
      <c r="K146" s="69"/>
      <c r="L146" s="69"/>
    </row>
    <row r="147" spans="2:12" s="68" customFormat="1" ht="24.75" customHeight="1">
      <c r="B147" s="68">
        <v>3</v>
      </c>
      <c r="C147" s="68">
        <v>1210</v>
      </c>
      <c r="D147" s="68">
        <v>4.32</v>
      </c>
      <c r="G147" s="68">
        <v>3</v>
      </c>
      <c r="H147" s="68">
        <v>1147</v>
      </c>
      <c r="I147" s="68">
        <v>4.1</v>
      </c>
      <c r="K147" s="69"/>
      <c r="L147" s="69"/>
    </row>
    <row r="148" spans="2:12" s="68" customFormat="1" ht="24.75" customHeight="1">
      <c r="B148" s="68">
        <v>4</v>
      </c>
      <c r="C148" s="68">
        <v>1269</v>
      </c>
      <c r="D148" s="68">
        <v>4.53</v>
      </c>
      <c r="G148" s="68">
        <v>4</v>
      </c>
      <c r="H148" s="68">
        <v>1202</v>
      </c>
      <c r="I148" s="68">
        <v>4.29</v>
      </c>
      <c r="K148" s="69"/>
      <c r="L148" s="69"/>
    </row>
    <row r="149" spans="2:12" s="68" customFormat="1" ht="24.75" customHeight="1">
      <c r="B149" s="68">
        <v>5</v>
      </c>
      <c r="C149" s="68">
        <v>1328</v>
      </c>
      <c r="D149" s="68">
        <v>4.74</v>
      </c>
      <c r="G149" s="68">
        <v>5</v>
      </c>
      <c r="H149" s="68">
        <v>1257</v>
      </c>
      <c r="I149" s="68">
        <v>4.49</v>
      </c>
      <c r="K149" s="69"/>
      <c r="L149" s="69"/>
    </row>
    <row r="150" spans="2:12" s="68" customFormat="1" ht="24.75" customHeight="1">
      <c r="B150" s="68">
        <v>6</v>
      </c>
      <c r="C150" s="68">
        <v>1387</v>
      </c>
      <c r="D150" s="68">
        <v>4.95</v>
      </c>
      <c r="G150" s="68">
        <v>6</v>
      </c>
      <c r="H150" s="68">
        <v>1312</v>
      </c>
      <c r="I150" s="68">
        <v>4.69</v>
      </c>
      <c r="K150" s="69"/>
      <c r="L150" s="69"/>
    </row>
    <row r="151" spans="2:12" s="68" customFormat="1" ht="24.75" customHeight="1">
      <c r="B151" s="68">
        <v>7</v>
      </c>
      <c r="C151" s="68">
        <v>1446</v>
      </c>
      <c r="D151" s="68">
        <v>5.16</v>
      </c>
      <c r="G151" s="68">
        <v>7</v>
      </c>
      <c r="H151" s="68">
        <v>1367</v>
      </c>
      <c r="I151" s="68">
        <v>4.88</v>
      </c>
      <c r="K151" s="69"/>
      <c r="L151" s="69"/>
    </row>
    <row r="152" spans="2:12" s="68" customFormat="1" ht="24.75" customHeight="1">
      <c r="B152" s="68">
        <v>8</v>
      </c>
      <c r="C152" s="68">
        <v>1505</v>
      </c>
      <c r="D152" s="68">
        <v>5.38</v>
      </c>
      <c r="G152" s="68">
        <v>8</v>
      </c>
      <c r="H152" s="68">
        <v>1422</v>
      </c>
      <c r="I152" s="68">
        <v>5.08</v>
      </c>
      <c r="K152" s="69"/>
      <c r="L152" s="69"/>
    </row>
    <row r="153" spans="2:12" s="68" customFormat="1" ht="24.75" customHeight="1">
      <c r="B153" s="68">
        <v>9</v>
      </c>
      <c r="C153" s="68">
        <v>1564</v>
      </c>
      <c r="D153" s="68">
        <v>5.59</v>
      </c>
      <c r="G153" s="68">
        <v>9</v>
      </c>
      <c r="H153" s="68">
        <v>1477</v>
      </c>
      <c r="I153" s="68">
        <v>5.28</v>
      </c>
      <c r="K153" s="69"/>
      <c r="L153" s="69"/>
    </row>
    <row r="154" spans="2:12" s="68" customFormat="1" ht="24.75" customHeight="1">
      <c r="B154" s="68">
        <v>10</v>
      </c>
      <c r="C154" s="68">
        <v>1623</v>
      </c>
      <c r="D154" s="68">
        <v>5.8</v>
      </c>
      <c r="G154" s="68">
        <v>10</v>
      </c>
      <c r="H154" s="68">
        <v>1532</v>
      </c>
      <c r="I154" s="68">
        <v>5.47</v>
      </c>
      <c r="K154" s="69"/>
      <c r="L154" s="69"/>
    </row>
    <row r="155" spans="2:12" s="68" customFormat="1" ht="24.75" customHeight="1">
      <c r="B155" s="68">
        <v>11</v>
      </c>
      <c r="C155" s="68">
        <v>1682</v>
      </c>
      <c r="D155" s="68">
        <v>6.01</v>
      </c>
      <c r="G155" s="68">
        <v>11</v>
      </c>
      <c r="H155" s="68">
        <v>1587</v>
      </c>
      <c r="I155" s="68">
        <v>5.67</v>
      </c>
      <c r="K155" s="69"/>
      <c r="L155" s="69"/>
    </row>
    <row r="156" spans="2:12" s="68" customFormat="1" ht="24.75" customHeight="1">
      <c r="B156" s="68">
        <v>12</v>
      </c>
      <c r="C156" s="68">
        <v>1741</v>
      </c>
      <c r="D156" s="68">
        <v>6.22</v>
      </c>
      <c r="G156" s="68">
        <v>12</v>
      </c>
      <c r="H156" s="68">
        <v>1642</v>
      </c>
      <c r="I156" s="68">
        <v>5.86</v>
      </c>
      <c r="K156" s="69"/>
      <c r="L156" s="69"/>
    </row>
    <row r="157" spans="2:12" s="68" customFormat="1" ht="24.75" customHeight="1">
      <c r="B157" s="68">
        <v>13</v>
      </c>
      <c r="C157" s="68">
        <v>1800</v>
      </c>
      <c r="D157" s="68">
        <v>6.43</v>
      </c>
      <c r="G157" s="68">
        <v>13</v>
      </c>
      <c r="H157" s="68">
        <v>1697</v>
      </c>
      <c r="I157" s="68">
        <v>6.06</v>
      </c>
      <c r="K157" s="69"/>
      <c r="L157" s="69"/>
    </row>
    <row r="158" spans="2:12" s="68" customFormat="1" ht="24.75" customHeight="1">
      <c r="B158" s="68">
        <v>14</v>
      </c>
      <c r="C158" s="68">
        <v>1859</v>
      </c>
      <c r="D158" s="68">
        <v>6.64</v>
      </c>
      <c r="G158" s="68">
        <v>14</v>
      </c>
      <c r="H158" s="68">
        <v>1752</v>
      </c>
      <c r="I158" s="68">
        <v>6.26</v>
      </c>
      <c r="K158" s="69"/>
      <c r="L158" s="69"/>
    </row>
    <row r="159" spans="2:12" s="68" customFormat="1" ht="24.75" customHeight="1">
      <c r="B159" s="68">
        <v>15</v>
      </c>
      <c r="C159" s="68">
        <v>1918</v>
      </c>
      <c r="D159" s="68">
        <v>6.85</v>
      </c>
      <c r="G159" s="68">
        <v>15</v>
      </c>
      <c r="H159" s="68">
        <v>1807</v>
      </c>
      <c r="I159" s="68">
        <v>6.45</v>
      </c>
      <c r="K159" s="69"/>
      <c r="L159" s="69"/>
    </row>
    <row r="160" spans="2:12" s="68" customFormat="1" ht="24.75" customHeight="1">
      <c r="B160" s="68">
        <v>16</v>
      </c>
      <c r="C160" s="68">
        <v>1977</v>
      </c>
      <c r="D160" s="68">
        <v>7.06</v>
      </c>
      <c r="G160" s="68">
        <v>16</v>
      </c>
      <c r="H160" s="68">
        <v>1862</v>
      </c>
      <c r="I160" s="68">
        <v>6.65</v>
      </c>
      <c r="K160" s="69"/>
      <c r="L160" s="69"/>
    </row>
    <row r="161" spans="2:12" s="68" customFormat="1" ht="24.75" customHeight="1">
      <c r="B161" s="68">
        <v>17</v>
      </c>
      <c r="C161" s="68">
        <v>2036</v>
      </c>
      <c r="D161" s="68">
        <v>7.27</v>
      </c>
      <c r="G161" s="68">
        <v>17</v>
      </c>
      <c r="H161" s="68">
        <v>1917</v>
      </c>
      <c r="I161" s="68">
        <v>6.85</v>
      </c>
      <c r="K161" s="69"/>
      <c r="L161" s="69"/>
    </row>
    <row r="162" spans="2:12" s="68" customFormat="1" ht="24.75" customHeight="1">
      <c r="B162" s="68">
        <v>18</v>
      </c>
      <c r="C162" s="68">
        <v>2095</v>
      </c>
      <c r="D162" s="68">
        <v>7.48</v>
      </c>
      <c r="G162" s="68">
        <v>18</v>
      </c>
      <c r="H162" s="68">
        <v>1972</v>
      </c>
      <c r="I162" s="68">
        <v>7.04</v>
      </c>
      <c r="K162" s="69"/>
      <c r="L162" s="69"/>
    </row>
    <row r="163" spans="2:12" s="68" customFormat="1" ht="24.75" customHeight="1">
      <c r="B163" s="68">
        <v>19</v>
      </c>
      <c r="C163" s="68">
        <v>2154</v>
      </c>
      <c r="D163" s="68">
        <v>7.69</v>
      </c>
      <c r="G163" s="68">
        <v>19</v>
      </c>
      <c r="H163" s="68">
        <v>2027</v>
      </c>
      <c r="I163" s="68">
        <v>7.24</v>
      </c>
      <c r="K163" s="69"/>
      <c r="L163" s="69"/>
    </row>
    <row r="164" spans="11:12" s="68" customFormat="1" ht="24.75" customHeight="1">
      <c r="K164" s="69"/>
      <c r="L164" s="69"/>
    </row>
    <row r="165" spans="1:12" s="68" customFormat="1" ht="24.75" customHeight="1">
      <c r="A165" s="68" t="s">
        <v>56</v>
      </c>
      <c r="B165" s="68" t="s">
        <v>52</v>
      </c>
      <c r="C165" s="68" t="s">
        <v>53</v>
      </c>
      <c r="D165" s="68" t="s">
        <v>54</v>
      </c>
      <c r="F165" s="68" t="s">
        <v>57</v>
      </c>
      <c r="G165" s="68" t="s">
        <v>52</v>
      </c>
      <c r="H165" s="68" t="s">
        <v>53</v>
      </c>
      <c r="I165" s="68" t="s">
        <v>54</v>
      </c>
      <c r="K165" s="69"/>
      <c r="L165" s="69"/>
    </row>
    <row r="166" spans="2:12" s="68" customFormat="1" ht="24.75" customHeight="1">
      <c r="B166" s="68">
        <v>1</v>
      </c>
      <c r="C166" s="68">
        <v>858</v>
      </c>
      <c r="D166" s="68">
        <v>3.06</v>
      </c>
      <c r="G166" s="68">
        <v>1</v>
      </c>
      <c r="H166" s="68">
        <v>780</v>
      </c>
      <c r="I166" s="68">
        <v>2.79</v>
      </c>
      <c r="K166" s="69"/>
      <c r="L166" s="69"/>
    </row>
    <row r="167" spans="2:12" s="68" customFormat="1" ht="24.75" customHeight="1">
      <c r="B167" s="68">
        <v>2</v>
      </c>
      <c r="C167" s="68">
        <v>918</v>
      </c>
      <c r="D167" s="68">
        <v>3.28</v>
      </c>
      <c r="G167" s="68">
        <v>2</v>
      </c>
      <c r="H167" s="68">
        <v>823</v>
      </c>
      <c r="I167" s="68">
        <v>2.94</v>
      </c>
      <c r="K167" s="69"/>
      <c r="L167" s="69"/>
    </row>
    <row r="168" spans="2:12" s="68" customFormat="1" ht="24.75" customHeight="1">
      <c r="B168" s="68">
        <v>3</v>
      </c>
      <c r="C168" s="68">
        <v>978</v>
      </c>
      <c r="D168" s="68">
        <v>3.49</v>
      </c>
      <c r="G168" s="68">
        <v>3</v>
      </c>
      <c r="H168" s="68">
        <v>866</v>
      </c>
      <c r="I168" s="68">
        <v>3.09</v>
      </c>
      <c r="K168" s="69"/>
      <c r="L168" s="69"/>
    </row>
    <row r="169" spans="2:12" s="68" customFormat="1" ht="24.75" customHeight="1">
      <c r="B169" s="68">
        <v>4</v>
      </c>
      <c r="C169" s="68">
        <v>1038</v>
      </c>
      <c r="D169" s="68">
        <v>3.71</v>
      </c>
      <c r="G169" s="68">
        <v>4</v>
      </c>
      <c r="H169" s="68">
        <v>909</v>
      </c>
      <c r="I169" s="68">
        <v>3.25</v>
      </c>
      <c r="K169" s="69"/>
      <c r="L169" s="69"/>
    </row>
    <row r="170" spans="2:12" s="68" customFormat="1" ht="24.75" customHeight="1">
      <c r="B170" s="68">
        <v>5</v>
      </c>
      <c r="C170" s="68">
        <v>1098</v>
      </c>
      <c r="D170" s="68">
        <v>3.92</v>
      </c>
      <c r="G170" s="68">
        <v>5</v>
      </c>
      <c r="H170" s="68">
        <v>952</v>
      </c>
      <c r="I170" s="68">
        <v>3.4</v>
      </c>
      <c r="K170" s="69"/>
      <c r="L170" s="69"/>
    </row>
    <row r="171" spans="2:12" s="68" customFormat="1" ht="24.75" customHeight="1">
      <c r="B171" s="68">
        <v>6</v>
      </c>
      <c r="C171" s="68">
        <v>1158</v>
      </c>
      <c r="D171" s="68">
        <v>4.14</v>
      </c>
      <c r="G171" s="68">
        <v>6</v>
      </c>
      <c r="H171" s="68">
        <v>995</v>
      </c>
      <c r="I171" s="68">
        <v>3.55</v>
      </c>
      <c r="K171" s="69"/>
      <c r="L171" s="69"/>
    </row>
    <row r="172" spans="2:12" s="68" customFormat="1" ht="24.75" customHeight="1">
      <c r="B172" s="68">
        <v>7</v>
      </c>
      <c r="C172" s="68">
        <v>1218</v>
      </c>
      <c r="D172" s="68">
        <v>4.35</v>
      </c>
      <c r="G172" s="68">
        <v>7</v>
      </c>
      <c r="H172" s="68">
        <v>1038</v>
      </c>
      <c r="I172" s="68">
        <v>3.71</v>
      </c>
      <c r="K172" s="69"/>
      <c r="L172" s="69"/>
    </row>
    <row r="173" spans="2:12" s="68" customFormat="1" ht="24.75" customHeight="1">
      <c r="B173" s="68">
        <v>8</v>
      </c>
      <c r="C173" s="68">
        <v>1278</v>
      </c>
      <c r="D173" s="68">
        <v>4.56</v>
      </c>
      <c r="G173" s="68">
        <v>8</v>
      </c>
      <c r="H173" s="68">
        <v>1081</v>
      </c>
      <c r="I173" s="68">
        <v>3.86</v>
      </c>
      <c r="K173" s="69"/>
      <c r="L173" s="69"/>
    </row>
    <row r="174" spans="2:12" s="68" customFormat="1" ht="24.75" customHeight="1">
      <c r="B174" s="68">
        <v>9</v>
      </c>
      <c r="C174" s="68">
        <v>1338</v>
      </c>
      <c r="D174" s="68">
        <v>4.78</v>
      </c>
      <c r="G174" s="68">
        <v>9</v>
      </c>
      <c r="H174" s="68">
        <v>1124</v>
      </c>
      <c r="I174" s="68">
        <v>4.01</v>
      </c>
      <c r="K174" s="69"/>
      <c r="L174" s="69"/>
    </row>
    <row r="175" spans="2:12" s="68" customFormat="1" ht="24.75" customHeight="1">
      <c r="B175" s="68">
        <v>10</v>
      </c>
      <c r="C175" s="68">
        <v>1398</v>
      </c>
      <c r="D175" s="68">
        <v>4.99</v>
      </c>
      <c r="G175" s="68">
        <v>10</v>
      </c>
      <c r="H175" s="68">
        <v>1167</v>
      </c>
      <c r="I175" s="68">
        <v>4.17</v>
      </c>
      <c r="K175" s="69"/>
      <c r="L175" s="69"/>
    </row>
    <row r="176" spans="2:12" s="68" customFormat="1" ht="24.75" customHeight="1">
      <c r="B176" s="68">
        <v>11</v>
      </c>
      <c r="C176" s="68">
        <v>1458</v>
      </c>
      <c r="D176" s="68">
        <v>5.21</v>
      </c>
      <c r="G176" s="68">
        <v>11</v>
      </c>
      <c r="H176" s="68">
        <v>1210</v>
      </c>
      <c r="I176" s="68">
        <v>4.32</v>
      </c>
      <c r="K176" s="69"/>
      <c r="L176" s="69"/>
    </row>
    <row r="177" spans="2:12" s="68" customFormat="1" ht="24.75" customHeight="1">
      <c r="B177" s="68">
        <v>12</v>
      </c>
      <c r="C177" s="68">
        <v>1518</v>
      </c>
      <c r="D177" s="68">
        <v>5.42</v>
      </c>
      <c r="G177" s="68">
        <v>12</v>
      </c>
      <c r="H177" s="68">
        <v>1253</v>
      </c>
      <c r="I177" s="68">
        <v>4.48</v>
      </c>
      <c r="K177" s="69"/>
      <c r="L177" s="69"/>
    </row>
    <row r="178" spans="2:12" s="68" customFormat="1" ht="24.75" customHeight="1">
      <c r="B178" s="68">
        <v>13</v>
      </c>
      <c r="C178" s="68">
        <v>1578</v>
      </c>
      <c r="D178" s="68">
        <v>5.64</v>
      </c>
      <c r="G178" s="68">
        <v>13</v>
      </c>
      <c r="H178" s="68">
        <v>1296</v>
      </c>
      <c r="I178" s="68">
        <v>4.63</v>
      </c>
      <c r="K178" s="69"/>
      <c r="L178" s="69"/>
    </row>
    <row r="179" spans="11:12" s="68" customFormat="1" ht="24.75" customHeight="1">
      <c r="K179" s="69"/>
      <c r="L179" s="69"/>
    </row>
    <row r="180" spans="11:12" s="68" customFormat="1" ht="24.75" customHeight="1">
      <c r="K180" s="69"/>
      <c r="L180" s="69"/>
    </row>
    <row r="181" spans="1:12" s="68" customFormat="1" ht="24.75" customHeight="1">
      <c r="A181" s="1" t="s">
        <v>30</v>
      </c>
      <c r="B181" s="1"/>
      <c r="C181" s="1"/>
      <c r="D181" s="1"/>
      <c r="K181" s="69"/>
      <c r="L181" s="69"/>
    </row>
    <row r="182" spans="1:12" s="3" customFormat="1" ht="24.75" customHeight="1">
      <c r="A182" s="1" t="s">
        <v>29</v>
      </c>
      <c r="B182" s="1"/>
      <c r="C182" s="1"/>
      <c r="D182" s="1"/>
      <c r="K182" s="4"/>
      <c r="L182" s="4"/>
    </row>
    <row r="183" spans="11:12" s="3" customFormat="1" ht="24.75" customHeight="1">
      <c r="K183" s="4"/>
      <c r="L183" s="4"/>
    </row>
    <row r="184" spans="11:12" s="3" customFormat="1" ht="24.75" customHeight="1">
      <c r="K184" s="4"/>
      <c r="L184" s="4"/>
    </row>
    <row r="185" spans="11:12" s="3" customFormat="1" ht="24.75" customHeight="1">
      <c r="K185" s="4"/>
      <c r="L185" s="4"/>
    </row>
    <row r="186" spans="11:12" s="3" customFormat="1" ht="24.75" customHeight="1">
      <c r="K186" s="4"/>
      <c r="L186" s="4"/>
    </row>
    <row r="187" spans="11:12" s="3" customFormat="1" ht="24.75" customHeight="1">
      <c r="K187" s="4"/>
      <c r="L187" s="4"/>
    </row>
    <row r="188" spans="11:12" s="3" customFormat="1" ht="27">
      <c r="K188" s="4"/>
      <c r="L188" s="4"/>
    </row>
    <row r="189" spans="11:12" s="3" customFormat="1" ht="27">
      <c r="K189" s="4"/>
      <c r="L189" s="4"/>
    </row>
    <row r="190" spans="11:12" s="3" customFormat="1" ht="27">
      <c r="K190" s="4"/>
      <c r="L190" s="4"/>
    </row>
    <row r="191" spans="11:12" s="3" customFormat="1" ht="27">
      <c r="K191" s="4"/>
      <c r="L191" s="4"/>
    </row>
    <row r="192" spans="11:12" s="3" customFormat="1" ht="27">
      <c r="K192" s="4"/>
      <c r="L192" s="4"/>
    </row>
    <row r="193" spans="11:12" s="3" customFormat="1" ht="27">
      <c r="K193" s="4"/>
      <c r="L193" s="4"/>
    </row>
    <row r="194" spans="11:12" s="3" customFormat="1" ht="27">
      <c r="K194" s="4"/>
      <c r="L194" s="4"/>
    </row>
    <row r="195" spans="11:12" s="3" customFormat="1" ht="27">
      <c r="K195" s="4"/>
      <c r="L195" s="4"/>
    </row>
    <row r="196" spans="11:12" s="3" customFormat="1" ht="27">
      <c r="K196" s="4"/>
      <c r="L196" s="4"/>
    </row>
    <row r="197" spans="11:12" s="3" customFormat="1" ht="27">
      <c r="K197" s="4"/>
      <c r="L197" s="4"/>
    </row>
    <row r="198" spans="11:12" s="3" customFormat="1" ht="27">
      <c r="K198" s="4"/>
      <c r="L198" s="4"/>
    </row>
    <row r="199" spans="11:12" s="3" customFormat="1" ht="27">
      <c r="K199" s="4"/>
      <c r="L199" s="4"/>
    </row>
    <row r="200" spans="11:12" s="3" customFormat="1" ht="27">
      <c r="K200" s="4"/>
      <c r="L200" s="4"/>
    </row>
    <row r="201" spans="11:12" s="3" customFormat="1" ht="27">
      <c r="K201" s="4"/>
      <c r="L201" s="4"/>
    </row>
    <row r="202" spans="11:12" s="3" customFormat="1" ht="27">
      <c r="K202" s="4"/>
      <c r="L202" s="4"/>
    </row>
    <row r="203" spans="11:12" s="3" customFormat="1" ht="27">
      <c r="K203" s="4"/>
      <c r="L203" s="4"/>
    </row>
    <row r="204" spans="11:12" s="3" customFormat="1" ht="27">
      <c r="K204" s="4"/>
      <c r="L204" s="4"/>
    </row>
    <row r="205" spans="11:12" s="3" customFormat="1" ht="27">
      <c r="K205" s="4"/>
      <c r="L205" s="4"/>
    </row>
    <row r="206" spans="11:12" s="3" customFormat="1" ht="27">
      <c r="K206" s="4"/>
      <c r="L206" s="4"/>
    </row>
  </sheetData>
  <sheetProtection/>
  <mergeCells count="85">
    <mergeCell ref="A104:D104"/>
    <mergeCell ref="A110:D110"/>
    <mergeCell ref="G104:H104"/>
    <mergeCell ref="A105:D105"/>
    <mergeCell ref="G105:H105"/>
    <mergeCell ref="A103:D103"/>
    <mergeCell ref="G103:H103"/>
    <mergeCell ref="G79:H79"/>
    <mergeCell ref="G71:H71"/>
    <mergeCell ref="A101:D101"/>
    <mergeCell ref="G101:H101"/>
    <mergeCell ref="G77:H77"/>
    <mergeCell ref="A102:D102"/>
    <mergeCell ref="G102:H102"/>
    <mergeCell ref="A97:D97"/>
    <mergeCell ref="A1:L1"/>
    <mergeCell ref="A98:D98"/>
    <mergeCell ref="G98:H98"/>
    <mergeCell ref="A99:D99"/>
    <mergeCell ref="G99:H99"/>
    <mergeCell ref="A96:D96"/>
    <mergeCell ref="G96:H96"/>
    <mergeCell ref="G74:H74"/>
    <mergeCell ref="E75:H75"/>
    <mergeCell ref="B85:H85"/>
    <mergeCell ref="G129:H129"/>
    <mergeCell ref="C133:D133"/>
    <mergeCell ref="B135:H135"/>
    <mergeCell ref="G125:H125"/>
    <mergeCell ref="G127:H127"/>
    <mergeCell ref="B126:D126"/>
    <mergeCell ref="G126:H126"/>
    <mergeCell ref="B127:D127"/>
    <mergeCell ref="A122:J122"/>
    <mergeCell ref="A123:C123"/>
    <mergeCell ref="G124:H124"/>
    <mergeCell ref="A108:D108"/>
    <mergeCell ref="E108:H108"/>
    <mergeCell ref="C112:D112"/>
    <mergeCell ref="B115:H115"/>
    <mergeCell ref="A109:D109"/>
    <mergeCell ref="E109:H109"/>
    <mergeCell ref="A90:J90"/>
    <mergeCell ref="A69:J69"/>
    <mergeCell ref="G70:H70"/>
    <mergeCell ref="B72:D72"/>
    <mergeCell ref="G72:H72"/>
    <mergeCell ref="G73:H73"/>
    <mergeCell ref="B73:D73"/>
    <mergeCell ref="A39:H41"/>
    <mergeCell ref="A43:H43"/>
    <mergeCell ref="G55:H55"/>
    <mergeCell ref="G52:H52"/>
    <mergeCell ref="G48:H48"/>
    <mergeCell ref="G49:H49"/>
    <mergeCell ref="G50:H50"/>
    <mergeCell ref="G51:H51"/>
    <mergeCell ref="E53:H53"/>
    <mergeCell ref="B50:D50"/>
    <mergeCell ref="A37:H37"/>
    <mergeCell ref="A2:L29"/>
    <mergeCell ref="A30:L31"/>
    <mergeCell ref="A32:L33"/>
    <mergeCell ref="A34:L34"/>
    <mergeCell ref="A35:L35"/>
    <mergeCell ref="G143:L143"/>
    <mergeCell ref="K44:L44"/>
    <mergeCell ref="K46:L46"/>
    <mergeCell ref="K69:L69"/>
    <mergeCell ref="K122:L122"/>
    <mergeCell ref="K90:L90"/>
    <mergeCell ref="A46:H46"/>
    <mergeCell ref="H140:L140"/>
    <mergeCell ref="G141:L141"/>
    <mergeCell ref="C83:D83"/>
    <mergeCell ref="G91:H91"/>
    <mergeCell ref="E92:H92"/>
    <mergeCell ref="A100:D100"/>
    <mergeCell ref="G100:H100"/>
    <mergeCell ref="A95:D95"/>
    <mergeCell ref="B51:D51"/>
    <mergeCell ref="G57:H57"/>
    <mergeCell ref="C61:D61"/>
    <mergeCell ref="B63:H63"/>
    <mergeCell ref="A77:D77"/>
  </mergeCells>
  <printOptions/>
  <pageMargins left="0.75" right="0.75" top="1" bottom="1" header="0.5" footer="0.5"/>
  <pageSetup horizontalDpi="600" verticalDpi="600" orientation="portrait" paperSize="9" scale="45" r:id="rId1"/>
  <rowBreaks count="2" manualBreakCount="2">
    <brk id="67" max="11" man="1"/>
    <brk id="1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2017-07-19T07:44:11Z</cp:lastPrinted>
  <dcterms:created xsi:type="dcterms:W3CDTF">1997-01-24T12:53:32Z</dcterms:created>
  <dcterms:modified xsi:type="dcterms:W3CDTF">2018-05-16T10:03:09Z</dcterms:modified>
  <cp:category/>
  <cp:version/>
  <cp:contentType/>
  <cp:contentStatus/>
</cp:coreProperties>
</file>