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3" sheetId="1" r:id="rId1"/>
  </sheets>
  <definedNames>
    <definedName name="_xlnm.Print_Area" localSheetId="0">'Φύλλο3'!$A$1:$L$138</definedName>
  </definedNames>
  <calcPr fullCalcOnLoad="1"/>
</workbook>
</file>

<file path=xl/sharedStrings.xml><?xml version="1.0" encoding="utf-8"?>
<sst xmlns="http://schemas.openxmlformats.org/spreadsheetml/2006/main" count="81" uniqueCount="51">
  <si>
    <t>ΚΡΑΤΗΣΕΙΣ</t>
  </si>
  <si>
    <t>Υγειονομική περιθ.</t>
  </si>
  <si>
    <t>εργατική εισφορά</t>
  </si>
  <si>
    <t>εργοδοτική εισφορά</t>
  </si>
  <si>
    <t>Μετοχικό Ταμειο Πολ. Υπ.</t>
  </si>
  <si>
    <t>Ταμείο Αρωγής</t>
  </si>
  <si>
    <t>Ταμείο Προνοίας</t>
  </si>
  <si>
    <t>Εισφ. Αλληλεγγύης</t>
  </si>
  <si>
    <t>Φόρος</t>
  </si>
  <si>
    <t>Σύνολο κρατήσεων</t>
  </si>
  <si>
    <t>(Συνολικές Μικτές αποδοχές-σύνολο κρατήσεων) επί 20%=</t>
  </si>
  <si>
    <t>ΙΚΑ Αρ. Μητρώου ΙΚΑ- 7512-419000-101</t>
  </si>
  <si>
    <t>( Οσοι στις βεβαιώσεις αποδοχών  έχουν ΙΚΑ 7512-419000-101)</t>
  </si>
  <si>
    <t xml:space="preserve">( Οσοι στις βεβαιώσεις αποδοχών  έχουν άλλα πακέτα κάλυψης  διαφέρουν οι κρατήσεις π.χ. </t>
  </si>
  <si>
    <t>ΙΚΑ Αρ. Μητρώου ΙΚΑ- 6011-933341-1177</t>
  </si>
  <si>
    <t>ΙΚΑ Αρ. Μητρώου ΙΚΑ- 7522-913210-105</t>
  </si>
  <si>
    <t>ΙΚΑ Αρ. Μητρώου ΙΚΑ- 7522-344986-133</t>
  </si>
  <si>
    <t>1% υπέρ ΟΑΕΔ</t>
  </si>
  <si>
    <t>1% υπέρ Ταμ. Προνοίας</t>
  </si>
  <si>
    <t>Οσοι έχουν πακέτο κάλυψης  7512</t>
  </si>
  <si>
    <t>Οσοι έχουν πακέτο κάλυψης  7522  ή  6011</t>
  </si>
  <si>
    <t>ΚΑΕ</t>
  </si>
  <si>
    <t>ΕΚΛΟΓΙΚΟ 5262</t>
  </si>
  <si>
    <t>ΚΩΔΙΚΟΙ για XML</t>
  </si>
  <si>
    <t>ΙΚΑ Αρ. Μητρώου ΙΚΑ- 7511-344321-2189</t>
  </si>
  <si>
    <t>2%   Μόνο για τους μετόχους ΜΤΠΥ</t>
  </si>
  <si>
    <t>ΙΚΑ Αρ. Μητρώου ΙΚΑ- 7522-419000-109 πλέον 101</t>
  </si>
  <si>
    <t xml:space="preserve">ΚΡΑΤΗΣΕΙΣ    ΥΠΕΡΩΡΙΩΝ     ΚΑΙ     ΕΚΛΟΓΙΚΟΥ </t>
  </si>
  <si>
    <t xml:space="preserve">      Επισημαίνεται ότι με τον ν. 4254/2014 καταργήθηκαν  οι κρατήσεις  υπέρ του ΜΤΠΥ στους μη μετόχους ΜΤΠΥ που είναι η συντριπτική πλειοψηφία των δικαστικών υπαλλήλων. Όσοι τυχόν από τις βεβαιώσεις αποδοχών τους προκύπτει ότι είναι μέτοχοι,  έχουν κράτηση 2%.</t>
  </si>
  <si>
    <t xml:space="preserve">       Για τους ΙΔΑΧ ισχύουν τα ίδια.</t>
  </si>
  <si>
    <t xml:space="preserve">       Επίσης στους Δικαστές δεν θα γίνουν για τον ίδιο λόγο κρατήσεις υπέρ ΜΤΠΥ.</t>
  </si>
  <si>
    <t>ΤΗΛ. 210 8840829-8842403</t>
  </si>
  <si>
    <t>ΠΛΗΡΟΦΟΡΙΕΣ: ΑΝΔΡΕΑΣ     ΠΑΣΧΟΣ</t>
  </si>
  <si>
    <t xml:space="preserve">Α.           ΥΠΑΛΛΗΛΟΙ   ΔΙΟΡΙΣΘΕΝΤΕΣ ΜΕΧΡΙ           31/12/2010    </t>
  </si>
  <si>
    <t>ΙΚΑ Αρ. Μητρώου ΙΚΑ- 7511-344911-162</t>
  </si>
  <si>
    <t xml:space="preserve">    Β.  ΥΠΑΛΛΗΛΟΙ ΔΙΟΡΙΣΘΕΝΤΕΣ       από 1/1/2011 και μετά που έχουν στη μισθοδοσία ΙΚΑ 7511-344911-162</t>
  </si>
  <si>
    <t>Γ.               ΙΔΑΧ</t>
  </si>
  <si>
    <t xml:space="preserve">Δ.              ΔΙΚΑΣΤΕΣ    </t>
  </si>
  <si>
    <t>ΕΚΛΟΓΙΚΟ : 280€</t>
  </si>
  <si>
    <t>Κρατησεις</t>
  </si>
  <si>
    <t>Εργαζ/νου</t>
  </si>
  <si>
    <t>Εργοδότη</t>
  </si>
  <si>
    <t xml:space="preserve"> ΕΝΔΕΙΚΤΙΚΟ      ΣΧΕΔΙΟ      ΚΡΑΤΗΣΕΩΝ </t>
  </si>
  <si>
    <t xml:space="preserve">       Για τους  διορισθέντες μετά την 1/1/2011   με πακέτο κάλυψης 7511-344911-162   (10,17%και 16,83%) και  θα   αποδίδονται στον κωδικό 4002100.</t>
  </si>
  <si>
    <t>Εκλογικό:</t>
  </si>
  <si>
    <t>ΥΠΕΡ. 0511</t>
  </si>
  <si>
    <t>ΧΧΧΧΧ</t>
  </si>
  <si>
    <t>(1000-ΧΧΧΧ)*20%</t>
  </si>
  <si>
    <t>ΠΛΗΡΩΤΕΟ</t>
  </si>
  <si>
    <t>ΠΑΡΑΔΕΙΓΜΑ</t>
  </si>
  <si>
    <t>Για την καλύτερη  ενημέρωση όσων ασχολούνται με τον υπολογισμό  ΥΠΕΡΩΡΙΩΝ ή  ΕΚΛΟΓΙΚΟΥ   σας παραθέτουμε  ένα σχέδιο στο οποίο καταγράφονται οι κρατήσεις που πρέπει κατά τη γνώμη μας να γίνουν . Επαναλαμβάνουμε όσα σε προηγούμενη  σχετική ανακοίνωση είχαμε αναφέρει  και παραθέτουμε παραδείματα υπολογισμού ανά κατηγορία ως ακολούθως.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</si>
</sst>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0.0000"/>
    <numFmt numFmtId="190" formatCode="0.000"/>
    <numFmt numFmtId="191" formatCode="0.0"/>
  </numFmts>
  <fonts count="3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u val="single"/>
      <sz val="14"/>
      <name val="Arial"/>
      <family val="2"/>
    </font>
    <font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6" fillId="7" borderId="1" applyNumberFormat="0" applyAlignment="0" applyProtection="0"/>
    <xf numFmtId="0" fontId="17" fillId="16" borderId="2" applyNumberFormat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0" borderId="0" applyNumberFormat="0" applyBorder="0" applyAlignment="0" applyProtection="0"/>
    <xf numFmtId="0" fontId="18" fillId="21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0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9" fontId="0" fillId="0" borderId="14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10" fontId="0" fillId="0" borderId="14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10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1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0" borderId="2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16" xfId="0" applyNumberFormat="1" applyBorder="1" applyAlignment="1">
      <alignment/>
    </xf>
    <xf numFmtId="188" fontId="0" fillId="0" borderId="14" xfId="0" applyNumberForma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left"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31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13" xfId="0" applyNumberFormat="1" applyBorder="1" applyAlignment="1">
      <alignment horizontal="right"/>
    </xf>
    <xf numFmtId="2" fontId="0" fillId="0" borderId="11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20" xfId="0" applyBorder="1" applyAlignment="1">
      <alignment horizontal="left" wrapText="1"/>
    </xf>
    <xf numFmtId="0" fontId="6" fillId="0" borderId="32" xfId="0" applyFont="1" applyBorder="1" applyAlignment="1">
      <alignment/>
    </xf>
    <xf numFmtId="0" fontId="6" fillId="0" borderId="24" xfId="0" applyFont="1" applyBorder="1" applyAlignment="1">
      <alignment/>
    </xf>
    <xf numFmtId="9" fontId="0" fillId="0" borderId="19" xfId="0" applyNumberFormat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2" fontId="1" fillId="0" borderId="0" xfId="0" applyNumberFormat="1" applyFont="1" applyAlignment="1">
      <alignment/>
    </xf>
    <xf numFmtId="0" fontId="10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6" xfId="0" applyFont="1" applyBorder="1" applyAlignment="1">
      <alignment horizontal="left"/>
    </xf>
    <xf numFmtId="0" fontId="0" fillId="0" borderId="37" xfId="0" applyBorder="1" applyAlignment="1">
      <alignment horizontal="left"/>
    </xf>
    <xf numFmtId="0" fontId="1" fillId="0" borderId="3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0" xfId="0" applyAlignment="1">
      <alignment/>
    </xf>
    <xf numFmtId="0" fontId="2" fillId="0" borderId="14" xfId="0" applyFont="1" applyBorder="1" applyAlignment="1">
      <alignment/>
    </xf>
    <xf numFmtId="0" fontId="5" fillId="0" borderId="0" xfId="0" applyFont="1" applyAlignment="1">
      <alignment wrapText="1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0" xfId="0" applyFont="1" applyAlignment="1">
      <alignment/>
    </xf>
    <xf numFmtId="0" fontId="1" fillId="0" borderId="37" xfId="0" applyFont="1" applyBorder="1" applyAlignment="1">
      <alignment/>
    </xf>
    <xf numFmtId="188" fontId="0" fillId="0" borderId="22" xfId="0" applyNumberFormat="1" applyBorder="1" applyAlignment="1">
      <alignment horizontal="center"/>
    </xf>
    <xf numFmtId="188" fontId="0" fillId="0" borderId="20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9" fillId="0" borderId="0" xfId="0" applyFont="1" applyAlignment="1">
      <alignment/>
    </xf>
    <xf numFmtId="10" fontId="0" fillId="0" borderId="38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5" fillId="0" borderId="32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32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4" fillId="0" borderId="26" xfId="0" applyFont="1" applyBorder="1" applyAlignment="1">
      <alignment/>
    </xf>
    <xf numFmtId="0" fontId="4" fillId="0" borderId="14" xfId="0" applyFont="1" applyBorder="1" applyAlignment="1">
      <alignment/>
    </xf>
    <xf numFmtId="9" fontId="0" fillId="0" borderId="21" xfId="0" applyNumberFormat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3" xfId="0" applyBorder="1" applyAlignment="1">
      <alignment horizontal="left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10" fontId="0" fillId="0" borderId="19" xfId="0" applyNumberForma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2" fillId="0" borderId="13" xfId="0" applyFont="1" applyBorder="1" applyAlignment="1">
      <alignment/>
    </xf>
    <xf numFmtId="9" fontId="0" fillId="0" borderId="14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2" xfId="0" applyFont="1" applyBorder="1" applyAlignment="1">
      <alignment/>
    </xf>
    <xf numFmtId="10" fontId="0" fillId="0" borderId="23" xfId="0" applyNumberForma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7" xfId="0" applyFont="1" applyBorder="1" applyAlignment="1">
      <alignment/>
    </xf>
    <xf numFmtId="0" fontId="0" fillId="0" borderId="13" xfId="0" applyBorder="1" applyAlignment="1">
      <alignment/>
    </xf>
    <xf numFmtId="10" fontId="0" fillId="0" borderId="20" xfId="0" applyNumberFormat="1" applyBorder="1" applyAlignment="1">
      <alignment horizontal="center"/>
    </xf>
    <xf numFmtId="10" fontId="0" fillId="0" borderId="22" xfId="0" applyNumberForma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view="pageBreakPreview" zoomScaleSheetLayoutView="100" workbookViewId="0" topLeftCell="A84">
      <selection activeCell="A2" sqref="A2:L29"/>
    </sheetView>
  </sheetViews>
  <sheetFormatPr defaultColWidth="9.140625" defaultRowHeight="12.75"/>
  <cols>
    <col min="4" max="4" width="10.140625" style="0" customWidth="1"/>
    <col min="5" max="5" width="16.7109375" style="0" customWidth="1"/>
    <col min="8" max="8" width="9.7109375" style="0" customWidth="1"/>
    <col min="9" max="9" width="11.140625" style="0" customWidth="1"/>
    <col min="10" max="10" width="12.421875" style="0" customWidth="1"/>
    <col min="11" max="11" width="15.140625" style="51" customWidth="1"/>
    <col min="12" max="12" width="10.57421875" style="0" customWidth="1"/>
  </cols>
  <sheetData>
    <row r="1" spans="1:12" ht="33.75" customHeight="1">
      <c r="A1" s="130" t="s">
        <v>42</v>
      </c>
      <c r="B1" s="130"/>
      <c r="C1" s="130"/>
      <c r="D1" s="130"/>
      <c r="E1" s="130"/>
      <c r="F1" s="130"/>
      <c r="G1" s="130"/>
      <c r="H1" s="130"/>
      <c r="I1" s="130"/>
      <c r="J1" s="131"/>
      <c r="K1" s="85"/>
      <c r="L1" s="85"/>
    </row>
    <row r="2" spans="1:12" ht="12.75">
      <c r="A2" s="87" t="s">
        <v>50</v>
      </c>
      <c r="B2" s="87"/>
      <c r="C2" s="87"/>
      <c r="D2" s="87"/>
      <c r="E2" s="87"/>
      <c r="F2" s="87"/>
      <c r="G2" s="87"/>
      <c r="H2" s="87"/>
      <c r="I2" s="87"/>
      <c r="J2" s="85"/>
      <c r="K2" s="85"/>
      <c r="L2" s="85"/>
    </row>
    <row r="3" spans="1:12" ht="12.75">
      <c r="A3" s="87"/>
      <c r="B3" s="87"/>
      <c r="C3" s="87"/>
      <c r="D3" s="87"/>
      <c r="E3" s="87"/>
      <c r="F3" s="87"/>
      <c r="G3" s="87"/>
      <c r="H3" s="87"/>
      <c r="I3" s="87"/>
      <c r="J3" s="85"/>
      <c r="K3" s="85"/>
      <c r="L3" s="85"/>
    </row>
    <row r="4" spans="1:12" ht="12.75">
      <c r="A4" s="87"/>
      <c r="B4" s="87"/>
      <c r="C4" s="87"/>
      <c r="D4" s="87"/>
      <c r="E4" s="87"/>
      <c r="F4" s="87"/>
      <c r="G4" s="87"/>
      <c r="H4" s="87"/>
      <c r="I4" s="87"/>
      <c r="J4" s="85"/>
      <c r="K4" s="85"/>
      <c r="L4" s="85"/>
    </row>
    <row r="5" spans="1:12" ht="41.25" customHeight="1">
      <c r="A5" s="87"/>
      <c r="B5" s="87"/>
      <c r="C5" s="87"/>
      <c r="D5" s="87"/>
      <c r="E5" s="87"/>
      <c r="F5" s="87"/>
      <c r="G5" s="87"/>
      <c r="H5" s="87"/>
      <c r="I5" s="87"/>
      <c r="J5" s="85"/>
      <c r="K5" s="85"/>
      <c r="L5" s="85"/>
    </row>
    <row r="6" spans="1:12" ht="12.75" customHeight="1" hidden="1">
      <c r="A6" s="87"/>
      <c r="B6" s="87"/>
      <c r="C6" s="87"/>
      <c r="D6" s="87"/>
      <c r="E6" s="87"/>
      <c r="F6" s="87"/>
      <c r="G6" s="87"/>
      <c r="H6" s="87"/>
      <c r="I6" s="87"/>
      <c r="J6" s="85"/>
      <c r="K6" s="85"/>
      <c r="L6" s="85"/>
    </row>
    <row r="7" spans="1:12" ht="0.75" customHeight="1" hidden="1">
      <c r="A7" s="87"/>
      <c r="B7" s="87"/>
      <c r="C7" s="87"/>
      <c r="D7" s="87"/>
      <c r="E7" s="87"/>
      <c r="F7" s="87"/>
      <c r="G7" s="87"/>
      <c r="H7" s="87"/>
      <c r="I7" s="87"/>
      <c r="J7" s="85"/>
      <c r="K7" s="85"/>
      <c r="L7" s="85"/>
    </row>
    <row r="8" spans="1:12" ht="12.75" customHeight="1" hidden="1">
      <c r="A8" s="87"/>
      <c r="B8" s="87"/>
      <c r="C8" s="87"/>
      <c r="D8" s="87"/>
      <c r="E8" s="87"/>
      <c r="F8" s="87"/>
      <c r="G8" s="87"/>
      <c r="H8" s="87"/>
      <c r="I8" s="87"/>
      <c r="J8" s="85"/>
      <c r="K8" s="85"/>
      <c r="L8" s="85"/>
    </row>
    <row r="9" spans="1:12" ht="12.75" customHeight="1" hidden="1">
      <c r="A9" s="87"/>
      <c r="B9" s="87"/>
      <c r="C9" s="87"/>
      <c r="D9" s="87"/>
      <c r="E9" s="87"/>
      <c r="F9" s="87"/>
      <c r="G9" s="87"/>
      <c r="H9" s="87"/>
      <c r="I9" s="87"/>
      <c r="J9" s="85"/>
      <c r="K9" s="85"/>
      <c r="L9" s="85"/>
    </row>
    <row r="10" spans="1:12" ht="12.75" customHeight="1" hidden="1">
      <c r="A10" s="87"/>
      <c r="B10" s="87"/>
      <c r="C10" s="87"/>
      <c r="D10" s="87"/>
      <c r="E10" s="87"/>
      <c r="F10" s="87"/>
      <c r="G10" s="87"/>
      <c r="H10" s="87"/>
      <c r="I10" s="87"/>
      <c r="J10" s="85"/>
      <c r="K10" s="85"/>
      <c r="L10" s="85"/>
    </row>
    <row r="11" spans="1:12" ht="12.75" customHeight="1" hidden="1">
      <c r="A11" s="87"/>
      <c r="B11" s="87"/>
      <c r="C11" s="87"/>
      <c r="D11" s="87"/>
      <c r="E11" s="87"/>
      <c r="F11" s="87"/>
      <c r="G11" s="87"/>
      <c r="H11" s="87"/>
      <c r="I11" s="87"/>
      <c r="J11" s="85"/>
      <c r="K11" s="85"/>
      <c r="L11" s="85"/>
    </row>
    <row r="12" spans="1:12" ht="12.75" customHeight="1" hidden="1">
      <c r="A12" s="87"/>
      <c r="B12" s="87"/>
      <c r="C12" s="87"/>
      <c r="D12" s="87"/>
      <c r="E12" s="87"/>
      <c r="F12" s="87"/>
      <c r="G12" s="87"/>
      <c r="H12" s="87"/>
      <c r="I12" s="87"/>
      <c r="J12" s="85"/>
      <c r="K12" s="85"/>
      <c r="L12" s="85"/>
    </row>
    <row r="13" spans="1:12" ht="12.75" customHeight="1" hidden="1">
      <c r="A13" s="87"/>
      <c r="B13" s="87"/>
      <c r="C13" s="87"/>
      <c r="D13" s="87"/>
      <c r="E13" s="87"/>
      <c r="F13" s="87"/>
      <c r="G13" s="87"/>
      <c r="H13" s="87"/>
      <c r="I13" s="87"/>
      <c r="J13" s="85"/>
      <c r="K13" s="85"/>
      <c r="L13" s="85"/>
    </row>
    <row r="14" spans="1:12" ht="12.75" customHeight="1" hidden="1">
      <c r="A14" s="87"/>
      <c r="B14" s="87"/>
      <c r="C14" s="87"/>
      <c r="D14" s="87"/>
      <c r="E14" s="87"/>
      <c r="F14" s="87"/>
      <c r="G14" s="87"/>
      <c r="H14" s="87"/>
      <c r="I14" s="87"/>
      <c r="J14" s="85"/>
      <c r="K14" s="85"/>
      <c r="L14" s="85"/>
    </row>
    <row r="15" spans="1:12" ht="12.75" customHeight="1" hidden="1">
      <c r="A15" s="87"/>
      <c r="B15" s="87"/>
      <c r="C15" s="87"/>
      <c r="D15" s="87"/>
      <c r="E15" s="87"/>
      <c r="F15" s="87"/>
      <c r="G15" s="87"/>
      <c r="H15" s="87"/>
      <c r="I15" s="87"/>
      <c r="J15" s="85"/>
      <c r="K15" s="85"/>
      <c r="L15" s="85"/>
    </row>
    <row r="16" spans="1:12" ht="12.75" customHeight="1" hidden="1">
      <c r="A16" s="87"/>
      <c r="B16" s="87"/>
      <c r="C16" s="87"/>
      <c r="D16" s="87"/>
      <c r="E16" s="87"/>
      <c r="F16" s="87"/>
      <c r="G16" s="87"/>
      <c r="H16" s="87"/>
      <c r="I16" s="87"/>
      <c r="J16" s="85"/>
      <c r="K16" s="85"/>
      <c r="L16" s="85"/>
    </row>
    <row r="17" spans="1:12" ht="12.75" customHeight="1" hidden="1">
      <c r="A17" s="87"/>
      <c r="B17" s="87"/>
      <c r="C17" s="87"/>
      <c r="D17" s="87"/>
      <c r="E17" s="87"/>
      <c r="F17" s="87"/>
      <c r="G17" s="87"/>
      <c r="H17" s="87"/>
      <c r="I17" s="87"/>
      <c r="J17" s="85"/>
      <c r="K17" s="85"/>
      <c r="L17" s="85"/>
    </row>
    <row r="18" spans="1:12" ht="12.75" customHeight="1" hidden="1">
      <c r="A18" s="87"/>
      <c r="B18" s="87"/>
      <c r="C18" s="87"/>
      <c r="D18" s="87"/>
      <c r="E18" s="87"/>
      <c r="F18" s="87"/>
      <c r="G18" s="87"/>
      <c r="H18" s="87"/>
      <c r="I18" s="87"/>
      <c r="J18" s="85"/>
      <c r="K18" s="85"/>
      <c r="L18" s="85"/>
    </row>
    <row r="19" spans="1:12" ht="12.75" customHeight="1" hidden="1">
      <c r="A19" s="87"/>
      <c r="B19" s="87"/>
      <c r="C19" s="87"/>
      <c r="D19" s="87"/>
      <c r="E19" s="87"/>
      <c r="F19" s="87"/>
      <c r="G19" s="87"/>
      <c r="H19" s="87"/>
      <c r="I19" s="87"/>
      <c r="J19" s="85"/>
      <c r="K19" s="85"/>
      <c r="L19" s="85"/>
    </row>
    <row r="20" spans="1:12" ht="12.75" customHeight="1" hidden="1">
      <c r="A20" s="87"/>
      <c r="B20" s="87"/>
      <c r="C20" s="87"/>
      <c r="D20" s="87"/>
      <c r="E20" s="87"/>
      <c r="F20" s="87"/>
      <c r="G20" s="87"/>
      <c r="H20" s="87"/>
      <c r="I20" s="87"/>
      <c r="J20" s="85"/>
      <c r="K20" s="85"/>
      <c r="L20" s="85"/>
    </row>
    <row r="21" spans="1:12" ht="0.75" customHeight="1" hidden="1">
      <c r="A21" s="87"/>
      <c r="B21" s="87"/>
      <c r="C21" s="87"/>
      <c r="D21" s="87"/>
      <c r="E21" s="87"/>
      <c r="F21" s="87"/>
      <c r="G21" s="87"/>
      <c r="H21" s="87"/>
      <c r="I21" s="87"/>
      <c r="J21" s="85"/>
      <c r="K21" s="85"/>
      <c r="L21" s="85"/>
    </row>
    <row r="22" spans="1:12" ht="12.75" customHeight="1" hidden="1">
      <c r="A22" s="87"/>
      <c r="B22" s="87"/>
      <c r="C22" s="87"/>
      <c r="D22" s="87"/>
      <c r="E22" s="87"/>
      <c r="F22" s="87"/>
      <c r="G22" s="87"/>
      <c r="H22" s="87"/>
      <c r="I22" s="87"/>
      <c r="J22" s="85"/>
      <c r="K22" s="85"/>
      <c r="L22" s="85"/>
    </row>
    <row r="23" spans="1:12" ht="12.75" customHeight="1" hidden="1">
      <c r="A23" s="87"/>
      <c r="B23" s="87"/>
      <c r="C23" s="87"/>
      <c r="D23" s="87"/>
      <c r="E23" s="87"/>
      <c r="F23" s="87"/>
      <c r="G23" s="87"/>
      <c r="H23" s="87"/>
      <c r="I23" s="87"/>
      <c r="J23" s="85"/>
      <c r="K23" s="85"/>
      <c r="L23" s="85"/>
    </row>
    <row r="24" spans="1:12" ht="12.75" customHeight="1" hidden="1">
      <c r="A24" s="87"/>
      <c r="B24" s="87"/>
      <c r="C24" s="87"/>
      <c r="D24" s="87"/>
      <c r="E24" s="87"/>
      <c r="F24" s="87"/>
      <c r="G24" s="87"/>
      <c r="H24" s="87"/>
      <c r="I24" s="87"/>
      <c r="J24" s="85"/>
      <c r="K24" s="85"/>
      <c r="L24" s="85"/>
    </row>
    <row r="25" spans="1:12" ht="12.75" customHeight="1" hidden="1">
      <c r="A25" s="87"/>
      <c r="B25" s="87"/>
      <c r="C25" s="87"/>
      <c r="D25" s="87"/>
      <c r="E25" s="87"/>
      <c r="F25" s="87"/>
      <c r="G25" s="87"/>
      <c r="H25" s="87"/>
      <c r="I25" s="87"/>
      <c r="J25" s="85"/>
      <c r="K25" s="85"/>
      <c r="L25" s="85"/>
    </row>
    <row r="26" spans="1:12" ht="12.75" customHeight="1" hidden="1">
      <c r="A26" s="87"/>
      <c r="B26" s="87"/>
      <c r="C26" s="87"/>
      <c r="D26" s="87"/>
      <c r="E26" s="87"/>
      <c r="F26" s="87"/>
      <c r="G26" s="87"/>
      <c r="H26" s="87"/>
      <c r="I26" s="87"/>
      <c r="J26" s="85"/>
      <c r="K26" s="85"/>
      <c r="L26" s="85"/>
    </row>
    <row r="27" spans="1:12" ht="12.75" customHeight="1" hidden="1">
      <c r="A27" s="87"/>
      <c r="B27" s="87"/>
      <c r="C27" s="87"/>
      <c r="D27" s="87"/>
      <c r="E27" s="87"/>
      <c r="F27" s="87"/>
      <c r="G27" s="87"/>
      <c r="H27" s="87"/>
      <c r="I27" s="87"/>
      <c r="J27" s="85"/>
      <c r="K27" s="85"/>
      <c r="L27" s="85"/>
    </row>
    <row r="28" spans="1:12" ht="12.75" customHeight="1" hidden="1">
      <c r="A28" s="87"/>
      <c r="B28" s="87"/>
      <c r="C28" s="87"/>
      <c r="D28" s="87"/>
      <c r="E28" s="87"/>
      <c r="F28" s="87"/>
      <c r="G28" s="87"/>
      <c r="H28" s="87"/>
      <c r="I28" s="87"/>
      <c r="J28" s="85"/>
      <c r="K28" s="85"/>
      <c r="L28" s="85"/>
    </row>
    <row r="29" spans="1:12" ht="12.75" customHeight="1" hidden="1">
      <c r="A29" s="87"/>
      <c r="B29" s="87"/>
      <c r="C29" s="87"/>
      <c r="D29" s="87"/>
      <c r="E29" s="87"/>
      <c r="F29" s="87"/>
      <c r="G29" s="87"/>
      <c r="H29" s="87"/>
      <c r="I29" s="87"/>
      <c r="J29" s="85"/>
      <c r="K29" s="85"/>
      <c r="L29" s="85"/>
    </row>
    <row r="30" spans="1:12" ht="12.75" customHeight="1">
      <c r="A30" s="87" t="s">
        <v>28</v>
      </c>
      <c r="B30" s="87"/>
      <c r="C30" s="87"/>
      <c r="D30" s="87"/>
      <c r="E30" s="87"/>
      <c r="F30" s="87"/>
      <c r="G30" s="87"/>
      <c r="H30" s="87"/>
      <c r="I30" s="87"/>
      <c r="J30" s="85"/>
      <c r="K30" s="85"/>
      <c r="L30" s="85"/>
    </row>
    <row r="31" spans="1:12" ht="38.25" customHeight="1">
      <c r="A31" s="87"/>
      <c r="B31" s="87"/>
      <c r="C31" s="87"/>
      <c r="D31" s="87"/>
      <c r="E31" s="87"/>
      <c r="F31" s="87"/>
      <c r="G31" s="87"/>
      <c r="H31" s="87"/>
      <c r="I31" s="87"/>
      <c r="J31" s="85"/>
      <c r="K31" s="85"/>
      <c r="L31" s="85"/>
    </row>
    <row r="32" spans="1:12" ht="12.75" customHeight="1">
      <c r="A32" s="87" t="s">
        <v>43</v>
      </c>
      <c r="B32" s="87"/>
      <c r="C32" s="87"/>
      <c r="D32" s="87"/>
      <c r="E32" s="87"/>
      <c r="F32" s="87"/>
      <c r="G32" s="87"/>
      <c r="H32" s="87"/>
      <c r="I32" s="87"/>
      <c r="J32" s="85"/>
      <c r="K32" s="85"/>
      <c r="L32" s="85"/>
    </row>
    <row r="33" spans="1:12" ht="39" customHeight="1">
      <c r="A33" s="87"/>
      <c r="B33" s="87"/>
      <c r="C33" s="87"/>
      <c r="D33" s="87"/>
      <c r="E33" s="87"/>
      <c r="F33" s="87"/>
      <c r="G33" s="87"/>
      <c r="H33" s="87"/>
      <c r="I33" s="87"/>
      <c r="J33" s="85"/>
      <c r="K33" s="85"/>
      <c r="L33" s="85"/>
    </row>
    <row r="34" spans="1:12" ht="30" customHeight="1">
      <c r="A34" s="87" t="s">
        <v>29</v>
      </c>
      <c r="B34" s="87"/>
      <c r="C34" s="87"/>
      <c r="D34" s="87"/>
      <c r="E34" s="87"/>
      <c r="F34" s="87"/>
      <c r="G34" s="87"/>
      <c r="H34" s="87"/>
      <c r="I34" s="87"/>
      <c r="J34" s="85"/>
      <c r="K34" s="85"/>
      <c r="L34" s="85"/>
    </row>
    <row r="35" spans="1:12" ht="34.5" customHeight="1">
      <c r="A35" s="87" t="s">
        <v>30</v>
      </c>
      <c r="B35" s="87"/>
      <c r="C35" s="87"/>
      <c r="D35" s="87"/>
      <c r="E35" s="87"/>
      <c r="F35" s="87"/>
      <c r="G35" s="87"/>
      <c r="H35" s="87"/>
      <c r="I35" s="87"/>
      <c r="J35" s="85"/>
      <c r="K35" s="85"/>
      <c r="L35" s="85"/>
    </row>
    <row r="36" spans="1:9" ht="21" customHeight="1" thickBot="1">
      <c r="A36" s="30"/>
      <c r="B36" s="30"/>
      <c r="C36" s="30"/>
      <c r="D36" s="30"/>
      <c r="E36" s="30"/>
      <c r="F36" s="30"/>
      <c r="G36" s="30"/>
      <c r="H36" s="30"/>
      <c r="I36" s="30"/>
    </row>
    <row r="37" spans="1:10" ht="17.25" thickBot="1" thickTop="1">
      <c r="A37" s="67" t="s">
        <v>27</v>
      </c>
      <c r="B37" s="68"/>
      <c r="C37" s="68"/>
      <c r="D37" s="68"/>
      <c r="E37" s="68"/>
      <c r="F37" s="68"/>
      <c r="G37" s="68"/>
      <c r="H37" s="68"/>
      <c r="I37" s="35"/>
      <c r="J37" s="36"/>
    </row>
    <row r="38" spans="5:9" ht="13.5" thickTop="1">
      <c r="E38" s="1"/>
      <c r="I38" s="1"/>
    </row>
    <row r="39" spans="1:9" ht="12.75">
      <c r="A39" s="90"/>
      <c r="B39" s="90"/>
      <c r="C39" s="90"/>
      <c r="D39" s="90"/>
      <c r="E39" s="90"/>
      <c r="F39" s="90"/>
      <c r="G39" s="90"/>
      <c r="H39" s="90"/>
      <c r="I39" s="1"/>
    </row>
    <row r="40" spans="1:9" ht="12.75">
      <c r="A40" s="90"/>
      <c r="B40" s="90"/>
      <c r="C40" s="90"/>
      <c r="D40" s="90"/>
      <c r="E40" s="90"/>
      <c r="F40" s="90"/>
      <c r="G40" s="90"/>
      <c r="H40" s="90"/>
      <c r="I40" s="1"/>
    </row>
    <row r="41" spans="1:9" ht="1.5" customHeight="1">
      <c r="A41" s="90"/>
      <c r="B41" s="90"/>
      <c r="C41" s="90"/>
      <c r="D41" s="90"/>
      <c r="E41" s="90"/>
      <c r="F41" s="90"/>
      <c r="G41" s="90"/>
      <c r="H41" s="90"/>
      <c r="I41" s="1"/>
    </row>
    <row r="42" spans="5:9" ht="12.75">
      <c r="E42" s="1"/>
      <c r="I42" s="1"/>
    </row>
    <row r="43" spans="1:9" ht="13.5" thickBot="1">
      <c r="A43" s="91" t="s">
        <v>38</v>
      </c>
      <c r="B43" s="91"/>
      <c r="C43" s="91"/>
      <c r="D43" s="91"/>
      <c r="E43" s="91"/>
      <c r="F43" s="91"/>
      <c r="G43" s="91"/>
      <c r="H43" s="91"/>
      <c r="I43" s="1"/>
    </row>
    <row r="44" spans="5:12" ht="18.75" thickTop="1">
      <c r="E44" s="1"/>
      <c r="I44" s="1"/>
      <c r="J44" t="s">
        <v>49</v>
      </c>
      <c r="K44" s="74"/>
      <c r="L44" s="74"/>
    </row>
    <row r="45" spans="1:11" ht="18.75" thickBot="1">
      <c r="A45" s="132" t="s">
        <v>0</v>
      </c>
      <c r="B45" s="132"/>
      <c r="C45" s="132"/>
      <c r="D45" s="132"/>
      <c r="E45" s="132"/>
      <c r="F45" s="132"/>
      <c r="G45" s="133"/>
      <c r="H45" s="133"/>
      <c r="I45" s="133"/>
      <c r="J45" s="133"/>
      <c r="K45" s="52">
        <v>1000</v>
      </c>
    </row>
    <row r="46" spans="1:12" ht="24.75" customHeight="1" thickBot="1" thickTop="1">
      <c r="A46" s="82" t="s">
        <v>33</v>
      </c>
      <c r="B46" s="83"/>
      <c r="C46" s="83"/>
      <c r="D46" s="83"/>
      <c r="E46" s="83"/>
      <c r="F46" s="83"/>
      <c r="G46" s="83"/>
      <c r="H46" s="84"/>
      <c r="I46" s="33"/>
      <c r="J46" s="50" t="s">
        <v>21</v>
      </c>
      <c r="K46" s="75" t="s">
        <v>39</v>
      </c>
      <c r="L46" s="76"/>
    </row>
    <row r="47" spans="9:12" ht="18" customHeight="1" thickTop="1">
      <c r="I47" s="28"/>
      <c r="J47" s="49" t="s">
        <v>22</v>
      </c>
      <c r="K47" s="53" t="s">
        <v>40</v>
      </c>
      <c r="L47" s="39" t="s">
        <v>41</v>
      </c>
    </row>
    <row r="48" spans="5:12" ht="20.25" customHeight="1" thickBot="1">
      <c r="E48" s="31" t="s">
        <v>2</v>
      </c>
      <c r="G48" s="96" t="s">
        <v>3</v>
      </c>
      <c r="H48" s="96"/>
      <c r="I48" s="29" t="s">
        <v>23</v>
      </c>
      <c r="J48" s="49" t="s">
        <v>45</v>
      </c>
      <c r="K48" s="45"/>
      <c r="L48" s="8"/>
    </row>
    <row r="49" spans="1:12" ht="13.5" thickTop="1">
      <c r="A49" s="2" t="s">
        <v>1</v>
      </c>
      <c r="B49" s="3"/>
      <c r="C49" s="3"/>
      <c r="D49" s="3"/>
      <c r="E49" s="4">
        <v>0.0255</v>
      </c>
      <c r="F49" s="24"/>
      <c r="G49" s="97">
        <v>0.051</v>
      </c>
      <c r="H49" s="98"/>
      <c r="I49" s="5">
        <v>4052000</v>
      </c>
      <c r="J49" s="6"/>
      <c r="K49" s="45">
        <f>K45*2.55%</f>
        <v>25.5</v>
      </c>
      <c r="L49" s="60">
        <f>K45*5.1%</f>
        <v>51</v>
      </c>
    </row>
    <row r="50" spans="1:12" ht="12.75">
      <c r="A50" s="7"/>
      <c r="B50" s="8"/>
      <c r="C50" s="8"/>
      <c r="D50" s="8"/>
      <c r="E50" s="9"/>
      <c r="F50" s="25"/>
      <c r="G50" s="94"/>
      <c r="H50" s="95"/>
      <c r="I50" s="9"/>
      <c r="J50" s="10"/>
      <c r="K50" s="45"/>
      <c r="L50" s="8"/>
    </row>
    <row r="51" spans="1:12" ht="26.25" customHeight="1">
      <c r="A51" s="7" t="s">
        <v>4</v>
      </c>
      <c r="B51" s="8"/>
      <c r="C51" s="8"/>
      <c r="D51" s="8"/>
      <c r="E51" s="69" t="s">
        <v>25</v>
      </c>
      <c r="F51" s="70"/>
      <c r="G51" s="70"/>
      <c r="H51" s="66"/>
      <c r="I51" s="9">
        <v>4003108</v>
      </c>
      <c r="J51" s="10"/>
      <c r="K51" s="54"/>
      <c r="L51" s="8"/>
    </row>
    <row r="52" spans="1:12" ht="12.75">
      <c r="A52" s="7"/>
      <c r="B52" s="8"/>
      <c r="C52" s="8"/>
      <c r="D52" s="8"/>
      <c r="E52" s="9"/>
      <c r="F52" s="25"/>
      <c r="G52" s="26"/>
      <c r="H52" s="27"/>
      <c r="I52" s="9"/>
      <c r="J52" s="10"/>
      <c r="K52" s="45"/>
      <c r="L52" s="8"/>
    </row>
    <row r="53" spans="1:12" ht="12.75">
      <c r="A53" s="7" t="s">
        <v>5</v>
      </c>
      <c r="B53" s="8"/>
      <c r="C53" s="8"/>
      <c r="D53" s="8"/>
      <c r="E53" s="48">
        <v>0.035</v>
      </c>
      <c r="F53" s="25"/>
      <c r="G53" s="92">
        <v>0.035</v>
      </c>
      <c r="H53" s="93"/>
      <c r="I53" s="9">
        <v>4012501</v>
      </c>
      <c r="J53" s="10"/>
      <c r="K53" s="45">
        <f>K45*3.5%</f>
        <v>35</v>
      </c>
      <c r="L53" s="45">
        <v>35</v>
      </c>
    </row>
    <row r="54" spans="1:12" ht="12.75">
      <c r="A54" s="7"/>
      <c r="B54" s="8"/>
      <c r="C54" s="8"/>
      <c r="D54" s="8"/>
      <c r="E54" s="9"/>
      <c r="F54" s="25"/>
      <c r="G54" s="26"/>
      <c r="H54" s="27"/>
      <c r="I54" s="9"/>
      <c r="J54" s="10"/>
      <c r="K54" s="45"/>
      <c r="L54" s="8"/>
    </row>
    <row r="55" spans="1:12" ht="12.75">
      <c r="A55" s="7" t="s">
        <v>6</v>
      </c>
      <c r="B55" s="8"/>
      <c r="C55" s="8"/>
      <c r="D55" s="8"/>
      <c r="E55" s="11">
        <v>0.01</v>
      </c>
      <c r="F55" s="25"/>
      <c r="G55" s="88"/>
      <c r="H55" s="89"/>
      <c r="I55" s="9">
        <v>4013605</v>
      </c>
      <c r="J55" s="10"/>
      <c r="K55" s="45">
        <f>K45*E55</f>
        <v>10</v>
      </c>
      <c r="L55" s="8"/>
    </row>
    <row r="56" spans="1:12" ht="12.75">
      <c r="A56" s="7"/>
      <c r="B56" s="8"/>
      <c r="C56" s="8"/>
      <c r="D56" s="8"/>
      <c r="E56" s="9"/>
      <c r="F56" s="25"/>
      <c r="G56" s="26"/>
      <c r="H56" s="27"/>
      <c r="I56" s="9"/>
      <c r="J56" s="10"/>
      <c r="K56" s="45"/>
      <c r="L56" s="8"/>
    </row>
    <row r="57" spans="1:12" ht="12.75">
      <c r="A57" s="7" t="s">
        <v>7</v>
      </c>
      <c r="B57" s="8"/>
      <c r="C57" s="8"/>
      <c r="D57" s="8"/>
      <c r="E57" s="11">
        <v>0.02</v>
      </c>
      <c r="F57" s="25"/>
      <c r="G57" s="26"/>
      <c r="H57" s="27"/>
      <c r="I57" s="9">
        <v>3082800</v>
      </c>
      <c r="J57" s="10"/>
      <c r="K57" s="45">
        <f>K45*E57</f>
        <v>20</v>
      </c>
      <c r="L57" s="8"/>
    </row>
    <row r="58" spans="1:12" ht="12.75">
      <c r="A58" s="7"/>
      <c r="B58" s="8"/>
      <c r="C58" s="8"/>
      <c r="D58" s="8"/>
      <c r="E58" s="9"/>
      <c r="F58" s="25"/>
      <c r="G58" s="26"/>
      <c r="H58" s="27"/>
      <c r="I58" s="9"/>
      <c r="J58" s="10"/>
      <c r="K58" s="45"/>
      <c r="L58" s="8"/>
    </row>
    <row r="59" spans="1:12" ht="12.75">
      <c r="A59" s="7"/>
      <c r="B59" s="8"/>
      <c r="C59" s="86" t="s">
        <v>9</v>
      </c>
      <c r="D59" s="86"/>
      <c r="E59" s="9"/>
      <c r="F59" s="25"/>
      <c r="G59" s="26"/>
      <c r="H59" s="27"/>
      <c r="I59" s="9"/>
      <c r="J59" s="10"/>
      <c r="K59" s="45">
        <f>SUM(K49:K58)</f>
        <v>90.5</v>
      </c>
      <c r="L59" s="60">
        <f>SUM(L49:L58)</f>
        <v>86</v>
      </c>
    </row>
    <row r="60" spans="1:12" ht="12.75">
      <c r="A60" s="7"/>
      <c r="B60" s="8"/>
      <c r="C60" s="8"/>
      <c r="D60" s="8"/>
      <c r="E60" s="9"/>
      <c r="F60" s="25"/>
      <c r="G60" s="26"/>
      <c r="H60" s="27"/>
      <c r="I60" s="9"/>
      <c r="J60" s="10"/>
      <c r="K60" s="45"/>
      <c r="L60" s="8"/>
    </row>
    <row r="61" spans="1:12" ht="12.75">
      <c r="A61" s="7" t="s">
        <v>8</v>
      </c>
      <c r="B61" s="86" t="s">
        <v>10</v>
      </c>
      <c r="C61" s="86"/>
      <c r="D61" s="86"/>
      <c r="E61" s="86"/>
      <c r="F61" s="86"/>
      <c r="G61" s="86"/>
      <c r="H61" s="86"/>
      <c r="I61" s="9">
        <v>3011300</v>
      </c>
      <c r="J61" s="10"/>
      <c r="K61" s="45">
        <f>ROUND((K45-K59)*20%,2)</f>
        <v>181.9</v>
      </c>
      <c r="L61" s="8"/>
    </row>
    <row r="62" spans="1:12" ht="12.75">
      <c r="A62" s="7"/>
      <c r="B62" s="8"/>
      <c r="C62" s="8"/>
      <c r="D62" s="8"/>
      <c r="E62" s="9"/>
      <c r="F62" s="8"/>
      <c r="G62" s="8"/>
      <c r="H62" s="8"/>
      <c r="I62" s="9"/>
      <c r="J62" s="8"/>
      <c r="K62" s="60"/>
      <c r="L62" s="10"/>
    </row>
    <row r="63" spans="1:12" ht="13.5" thickBot="1">
      <c r="A63" s="12"/>
      <c r="B63" s="13"/>
      <c r="C63" s="13"/>
      <c r="D63" s="13"/>
      <c r="E63" s="14"/>
      <c r="F63" s="13"/>
      <c r="G63" s="13"/>
      <c r="H63" s="13"/>
      <c r="I63" s="14"/>
      <c r="J63" s="13"/>
      <c r="K63" s="64">
        <f>K45-K59-K61</f>
        <v>727.6</v>
      </c>
      <c r="L63" s="15"/>
    </row>
    <row r="64" spans="1:12" ht="13.5" thickTop="1">
      <c r="A64" s="19"/>
      <c r="B64" s="19"/>
      <c r="C64" s="19"/>
      <c r="D64" s="19"/>
      <c r="E64" s="20"/>
      <c r="F64" s="19"/>
      <c r="G64" s="19"/>
      <c r="H64" s="19"/>
      <c r="I64" s="20"/>
      <c r="J64" s="19"/>
      <c r="K64" s="65"/>
      <c r="L64" s="19"/>
    </row>
    <row r="65" spans="1:10" ht="12.75">
      <c r="A65" s="19"/>
      <c r="B65" s="19"/>
      <c r="C65" s="19"/>
      <c r="D65" s="19"/>
      <c r="E65" s="20"/>
      <c r="F65" s="19"/>
      <c r="G65" s="19"/>
      <c r="H65" s="19"/>
      <c r="I65" s="20"/>
      <c r="J65" s="19"/>
    </row>
    <row r="66" spans="1:11" ht="13.5" thickBot="1">
      <c r="A66" s="19"/>
      <c r="B66" s="19"/>
      <c r="C66" s="19"/>
      <c r="D66" s="19"/>
      <c r="E66" s="20"/>
      <c r="F66" s="19"/>
      <c r="G66" s="19"/>
      <c r="H66" s="19"/>
      <c r="I66" s="20"/>
      <c r="J66" t="s">
        <v>49</v>
      </c>
      <c r="K66" s="51">
        <v>1000</v>
      </c>
    </row>
    <row r="67" spans="1:12" ht="32.25" customHeight="1" thickBot="1" thickTop="1">
      <c r="A67" s="107" t="s">
        <v>35</v>
      </c>
      <c r="B67" s="108"/>
      <c r="C67" s="108"/>
      <c r="D67" s="108"/>
      <c r="E67" s="108"/>
      <c r="F67" s="108"/>
      <c r="G67" s="108"/>
      <c r="H67" s="108"/>
      <c r="I67" s="105"/>
      <c r="J67" s="106"/>
      <c r="K67" s="77" t="s">
        <v>39</v>
      </c>
      <c r="L67" s="78"/>
    </row>
    <row r="68" spans="1:12" ht="14.25" thickBot="1" thickTop="1">
      <c r="A68" s="19"/>
      <c r="B68" s="19"/>
      <c r="C68" s="19"/>
      <c r="D68" s="19"/>
      <c r="E68" s="37" t="s">
        <v>2</v>
      </c>
      <c r="F68" s="38"/>
      <c r="G68" s="109" t="s">
        <v>3</v>
      </c>
      <c r="H68" s="109"/>
      <c r="I68" s="20"/>
      <c r="J68" s="19"/>
      <c r="K68" s="55" t="s">
        <v>40</v>
      </c>
      <c r="L68" s="40" t="s">
        <v>41</v>
      </c>
    </row>
    <row r="69" spans="1:12" ht="13.5" thickTop="1">
      <c r="A69" s="2" t="s">
        <v>1</v>
      </c>
      <c r="B69" s="3"/>
      <c r="C69" s="3"/>
      <c r="D69" s="3"/>
      <c r="E69" s="4">
        <v>0.0255</v>
      </c>
      <c r="F69" s="24"/>
      <c r="G69" s="97">
        <v>0.051</v>
      </c>
      <c r="H69" s="98"/>
      <c r="I69" s="5">
        <v>4052000</v>
      </c>
      <c r="J69" s="6"/>
      <c r="K69" s="45">
        <f>K66*2.55%</f>
        <v>25.5</v>
      </c>
      <c r="L69" s="60">
        <f>K66*5.1%</f>
        <v>51</v>
      </c>
    </row>
    <row r="70" spans="1:12" ht="12.75">
      <c r="A70" s="7"/>
      <c r="B70" s="8"/>
      <c r="C70" s="8"/>
      <c r="D70" s="8"/>
      <c r="E70" s="9"/>
      <c r="F70" s="25"/>
      <c r="G70" s="94"/>
      <c r="H70" s="95"/>
      <c r="I70" s="9"/>
      <c r="J70" s="10"/>
      <c r="K70" s="45"/>
      <c r="L70" s="60"/>
    </row>
    <row r="71" spans="1:12" ht="12.75">
      <c r="A71" s="7" t="s">
        <v>4</v>
      </c>
      <c r="B71" s="8"/>
      <c r="C71" s="8"/>
      <c r="D71" s="8"/>
      <c r="E71" s="69" t="s">
        <v>25</v>
      </c>
      <c r="F71" s="70"/>
      <c r="G71" s="70"/>
      <c r="H71" s="66"/>
      <c r="I71" s="9">
        <v>4003108</v>
      </c>
      <c r="J71" s="10"/>
      <c r="K71" s="54"/>
      <c r="L71" s="60"/>
    </row>
    <row r="72" spans="1:12" ht="12.75">
      <c r="A72" s="7"/>
      <c r="B72" s="8"/>
      <c r="C72" s="8"/>
      <c r="D72" s="8"/>
      <c r="E72" s="9"/>
      <c r="F72" s="25"/>
      <c r="G72" s="26"/>
      <c r="H72" s="27"/>
      <c r="I72" s="9"/>
      <c r="J72" s="10"/>
      <c r="K72" s="45"/>
      <c r="L72" s="60"/>
    </row>
    <row r="73" spans="1:12" ht="12.75">
      <c r="A73" s="101" t="s">
        <v>34</v>
      </c>
      <c r="B73" s="102"/>
      <c r="C73" s="102"/>
      <c r="D73" s="102"/>
      <c r="E73" s="18">
        <v>0.1017</v>
      </c>
      <c r="F73" s="25"/>
      <c r="G73" s="136">
        <v>0.1683</v>
      </c>
      <c r="H73" s="135"/>
      <c r="I73" s="9">
        <v>4002100</v>
      </c>
      <c r="J73" s="10"/>
      <c r="K73" s="45">
        <f>K66*10.17%</f>
        <v>101.7</v>
      </c>
      <c r="L73" s="60">
        <f>K66*16.83%</f>
        <v>168.29999999999998</v>
      </c>
    </row>
    <row r="74" spans="1:12" ht="12.75">
      <c r="A74" s="7"/>
      <c r="B74" s="8"/>
      <c r="C74" s="8"/>
      <c r="D74" s="8"/>
      <c r="E74" s="9"/>
      <c r="F74" s="25"/>
      <c r="G74" s="26"/>
      <c r="H74" s="27"/>
      <c r="I74" s="9"/>
      <c r="J74" s="10"/>
      <c r="K74" s="45"/>
      <c r="L74" s="60"/>
    </row>
    <row r="75" spans="1:12" ht="12.75">
      <c r="A75" s="7" t="s">
        <v>6</v>
      </c>
      <c r="B75" s="8"/>
      <c r="C75" s="8"/>
      <c r="D75" s="8"/>
      <c r="E75" s="11">
        <v>0.01</v>
      </c>
      <c r="F75" s="25"/>
      <c r="G75" s="88"/>
      <c r="H75" s="89"/>
      <c r="I75" s="9">
        <v>4013605</v>
      </c>
      <c r="J75" s="10"/>
      <c r="K75" s="45">
        <f>K66*1%</f>
        <v>10</v>
      </c>
      <c r="L75" s="60"/>
    </row>
    <row r="76" spans="1:12" ht="12.75">
      <c r="A76" s="7"/>
      <c r="B76" s="8"/>
      <c r="C76" s="8"/>
      <c r="D76" s="8"/>
      <c r="E76" s="9"/>
      <c r="F76" s="25"/>
      <c r="G76" s="26"/>
      <c r="H76" s="27"/>
      <c r="I76" s="9"/>
      <c r="J76" s="10"/>
      <c r="K76" s="45"/>
      <c r="L76" s="60"/>
    </row>
    <row r="77" spans="1:12" ht="12.75">
      <c r="A77" s="7" t="s">
        <v>7</v>
      </c>
      <c r="B77" s="8"/>
      <c r="C77" s="8"/>
      <c r="D77" s="8"/>
      <c r="E77" s="11">
        <v>0.02</v>
      </c>
      <c r="F77" s="25"/>
      <c r="G77" s="26"/>
      <c r="H77" s="27"/>
      <c r="I77" s="9">
        <v>3082800</v>
      </c>
      <c r="J77" s="10"/>
      <c r="K77" s="45">
        <f>K66*2%</f>
        <v>20</v>
      </c>
      <c r="L77" s="60"/>
    </row>
    <row r="78" spans="1:12" ht="12.75">
      <c r="A78" s="7"/>
      <c r="B78" s="8"/>
      <c r="C78" s="8"/>
      <c r="D78" s="8"/>
      <c r="E78" s="9"/>
      <c r="F78" s="25"/>
      <c r="G78" s="26"/>
      <c r="H78" s="27"/>
      <c r="I78" s="9"/>
      <c r="J78" s="10"/>
      <c r="K78" s="45"/>
      <c r="L78" s="60"/>
    </row>
    <row r="79" spans="1:12" ht="12.75">
      <c r="A79" s="7"/>
      <c r="B79" s="8"/>
      <c r="C79" s="86" t="s">
        <v>9</v>
      </c>
      <c r="D79" s="86"/>
      <c r="E79" s="9"/>
      <c r="F79" s="25"/>
      <c r="G79" s="26"/>
      <c r="H79" s="27"/>
      <c r="I79" s="9"/>
      <c r="J79" s="10"/>
      <c r="K79" s="45">
        <f>SUM(K69:K78)</f>
        <v>157.2</v>
      </c>
      <c r="L79" s="60">
        <f>SUM(L69:L78)</f>
        <v>219.29999999999998</v>
      </c>
    </row>
    <row r="80" spans="1:12" ht="12.75">
      <c r="A80" s="7"/>
      <c r="B80" s="8"/>
      <c r="C80" s="8"/>
      <c r="D80" s="8"/>
      <c r="E80" s="9"/>
      <c r="F80" s="25"/>
      <c r="G80" s="26"/>
      <c r="H80" s="27"/>
      <c r="I80" s="9"/>
      <c r="J80" s="10"/>
      <c r="K80" s="45"/>
      <c r="L80" s="60"/>
    </row>
    <row r="81" spans="1:12" ht="12.75">
      <c r="A81" s="7" t="s">
        <v>8</v>
      </c>
      <c r="B81" s="86" t="s">
        <v>10</v>
      </c>
      <c r="C81" s="86"/>
      <c r="D81" s="86"/>
      <c r="E81" s="86"/>
      <c r="F81" s="86"/>
      <c r="G81" s="86"/>
      <c r="H81" s="86"/>
      <c r="I81" s="9">
        <v>3011300</v>
      </c>
      <c r="J81" s="10"/>
      <c r="K81" s="45">
        <f>ROUND((K66-K79)*20%,2)</f>
        <v>168.56</v>
      </c>
      <c r="L81" s="60"/>
    </row>
    <row r="82" spans="1:12" ht="13.5" thickBot="1">
      <c r="A82" s="12"/>
      <c r="B82" s="13"/>
      <c r="C82" s="13"/>
      <c r="D82" s="13"/>
      <c r="E82" s="14"/>
      <c r="F82" s="13"/>
      <c r="G82" s="13"/>
      <c r="H82" s="13"/>
      <c r="I82" s="14"/>
      <c r="J82" s="15"/>
      <c r="K82" s="46"/>
      <c r="L82" s="61"/>
    </row>
    <row r="83" spans="5:12" ht="14.25" thickBot="1" thickTop="1">
      <c r="E83" s="1"/>
      <c r="I83" s="1"/>
      <c r="K83" s="56">
        <f>K66-K79-K81</f>
        <v>674.24</v>
      </c>
      <c r="L83" s="44"/>
    </row>
    <row r="84" spans="5:9" ht="13.5" thickTop="1">
      <c r="E84" s="1"/>
      <c r="I84" s="1"/>
    </row>
    <row r="85" spans="5:11" ht="13.5" thickBot="1">
      <c r="E85" s="1"/>
      <c r="I85" s="1"/>
      <c r="J85" t="s">
        <v>49</v>
      </c>
      <c r="K85" s="71">
        <v>1000</v>
      </c>
    </row>
    <row r="86" spans="1:12" ht="17.25" thickBot="1" thickTop="1">
      <c r="A86" s="103" t="s">
        <v>36</v>
      </c>
      <c r="B86" s="104"/>
      <c r="C86" s="104"/>
      <c r="D86" s="104"/>
      <c r="E86" s="104"/>
      <c r="F86" s="104"/>
      <c r="G86" s="104"/>
      <c r="H86" s="104"/>
      <c r="I86" s="105"/>
      <c r="J86" s="106"/>
      <c r="K86" s="80"/>
      <c r="L86" s="81"/>
    </row>
    <row r="87" spans="5:12" ht="14.25" thickBot="1" thickTop="1">
      <c r="E87" s="34" t="s">
        <v>2</v>
      </c>
      <c r="F87" s="8"/>
      <c r="G87" s="110" t="s">
        <v>3</v>
      </c>
      <c r="H87" s="110"/>
      <c r="I87" s="1"/>
      <c r="K87" s="55"/>
      <c r="L87" s="40"/>
    </row>
    <row r="88" spans="1:12" ht="27.75" customHeight="1" thickTop="1">
      <c r="A88" s="2" t="s">
        <v>4</v>
      </c>
      <c r="B88" s="3"/>
      <c r="C88" s="3"/>
      <c r="D88" s="3"/>
      <c r="E88" s="111" t="s">
        <v>25</v>
      </c>
      <c r="F88" s="112"/>
      <c r="G88" s="112"/>
      <c r="H88" s="113"/>
      <c r="I88" s="5"/>
      <c r="J88" s="6"/>
      <c r="K88" s="45"/>
      <c r="L88" s="8"/>
    </row>
    <row r="89" spans="1:12" ht="12.75">
      <c r="A89" s="7"/>
      <c r="B89" s="8"/>
      <c r="C89" s="8"/>
      <c r="D89" s="8"/>
      <c r="E89" s="9"/>
      <c r="F89" s="8"/>
      <c r="G89" s="25"/>
      <c r="H89" s="27"/>
      <c r="I89" s="9"/>
      <c r="J89" s="10"/>
      <c r="K89" s="45"/>
      <c r="L89" s="8"/>
    </row>
    <row r="90" spans="1:12" ht="12.75">
      <c r="A90" s="7"/>
      <c r="B90" s="8"/>
      <c r="C90" s="8"/>
      <c r="D90" s="8"/>
      <c r="E90" s="9"/>
      <c r="F90" s="8"/>
      <c r="G90" s="25"/>
      <c r="H90" s="27"/>
      <c r="I90" s="9"/>
      <c r="J90" s="10"/>
      <c r="K90" s="45"/>
      <c r="L90" s="8"/>
    </row>
    <row r="91" spans="1:12" ht="20.25" customHeight="1">
      <c r="A91" s="99" t="s">
        <v>12</v>
      </c>
      <c r="B91" s="100"/>
      <c r="C91" s="100"/>
      <c r="D91" s="100"/>
      <c r="E91" s="9"/>
      <c r="F91" s="8"/>
      <c r="G91" s="25"/>
      <c r="H91" s="27"/>
      <c r="I91" s="9"/>
      <c r="J91" s="10"/>
      <c r="K91" s="45"/>
      <c r="L91" s="8"/>
    </row>
    <row r="92" spans="1:12" ht="18" customHeight="1">
      <c r="A92" s="134" t="s">
        <v>11</v>
      </c>
      <c r="B92" s="102"/>
      <c r="C92" s="102"/>
      <c r="D92" s="102"/>
      <c r="E92" s="18">
        <v>0.16</v>
      </c>
      <c r="F92" s="8"/>
      <c r="G92" s="116">
        <v>0.2506</v>
      </c>
      <c r="H92" s="135"/>
      <c r="I92" s="9">
        <v>4002100</v>
      </c>
      <c r="J92" s="10"/>
      <c r="K92" s="45">
        <f>K85*E92</f>
        <v>160</v>
      </c>
      <c r="L92" s="8">
        <f>K85*G92</f>
        <v>250.6</v>
      </c>
    </row>
    <row r="93" spans="1:12" ht="23.25" customHeight="1">
      <c r="A93" s="99" t="s">
        <v>13</v>
      </c>
      <c r="B93" s="100"/>
      <c r="C93" s="100"/>
      <c r="D93" s="100"/>
      <c r="E93" s="9"/>
      <c r="F93" s="8"/>
      <c r="G93" s="25"/>
      <c r="H93" s="27"/>
      <c r="I93" s="9"/>
      <c r="J93" s="10"/>
      <c r="K93" s="45"/>
      <c r="L93" s="8"/>
    </row>
    <row r="94" spans="1:12" ht="12.75">
      <c r="A94" s="114" t="s">
        <v>14</v>
      </c>
      <c r="B94" s="115"/>
      <c r="C94" s="115"/>
      <c r="D94" s="115"/>
      <c r="E94" s="18">
        <v>0.0628</v>
      </c>
      <c r="F94" s="8"/>
      <c r="G94" s="116">
        <v>0.0718</v>
      </c>
      <c r="H94" s="89"/>
      <c r="I94" s="9"/>
      <c r="J94" s="10"/>
      <c r="K94" s="45">
        <f>K85*E94</f>
        <v>62.8</v>
      </c>
      <c r="L94" s="8">
        <f>K85*G94</f>
        <v>71.8</v>
      </c>
    </row>
    <row r="95" spans="1:12" ht="12.75">
      <c r="A95" s="114" t="s">
        <v>15</v>
      </c>
      <c r="B95" s="115"/>
      <c r="C95" s="115"/>
      <c r="D95" s="115"/>
      <c r="E95" s="18">
        <v>0.1945</v>
      </c>
      <c r="F95" s="8"/>
      <c r="G95" s="116">
        <v>0.2721</v>
      </c>
      <c r="H95" s="89"/>
      <c r="I95" s="9"/>
      <c r="J95" s="10"/>
      <c r="K95" s="45">
        <f>K85*E95</f>
        <v>194.5</v>
      </c>
      <c r="L95" s="8">
        <f>K85*G95</f>
        <v>272.1</v>
      </c>
    </row>
    <row r="96" spans="1:12" ht="12.75">
      <c r="A96" s="114" t="s">
        <v>16</v>
      </c>
      <c r="B96" s="115"/>
      <c r="C96" s="115"/>
      <c r="D96" s="115"/>
      <c r="E96" s="18">
        <v>0.0678</v>
      </c>
      <c r="F96" s="8"/>
      <c r="G96" s="116">
        <v>0.0718</v>
      </c>
      <c r="H96" s="89"/>
      <c r="I96" s="9"/>
      <c r="J96" s="10"/>
      <c r="K96" s="45">
        <f>K85*E96</f>
        <v>67.8</v>
      </c>
      <c r="L96" s="8">
        <f>K85*G96</f>
        <v>71.8</v>
      </c>
    </row>
    <row r="97" spans="1:12" ht="12.75">
      <c r="A97" s="114" t="s">
        <v>26</v>
      </c>
      <c r="B97" s="115"/>
      <c r="C97" s="115"/>
      <c r="D97" s="115"/>
      <c r="E97" s="18">
        <v>0.16</v>
      </c>
      <c r="F97" s="8"/>
      <c r="G97" s="116">
        <v>0.2506</v>
      </c>
      <c r="H97" s="89"/>
      <c r="I97" s="9"/>
      <c r="J97" s="10"/>
      <c r="K97" s="45">
        <f>K85*E97</f>
        <v>160</v>
      </c>
      <c r="L97" s="8">
        <f>K85*G97</f>
        <v>250.6</v>
      </c>
    </row>
    <row r="98" spans="1:12" ht="12.75">
      <c r="A98" s="114" t="s">
        <v>24</v>
      </c>
      <c r="B98" s="115"/>
      <c r="C98" s="115"/>
      <c r="D98" s="115"/>
      <c r="E98" s="18">
        <v>0.045</v>
      </c>
      <c r="F98" s="8"/>
      <c r="G98" s="116">
        <v>0.035</v>
      </c>
      <c r="H98" s="89"/>
      <c r="I98" s="9"/>
      <c r="J98" s="10"/>
      <c r="K98" s="45">
        <f>K85*E98</f>
        <v>45</v>
      </c>
      <c r="L98" s="8">
        <f>K85*G98</f>
        <v>35</v>
      </c>
    </row>
    <row r="99" spans="1:12" ht="12.75">
      <c r="A99" s="16"/>
      <c r="B99" s="17"/>
      <c r="C99" s="17"/>
      <c r="D99" s="17"/>
      <c r="E99" s="18"/>
      <c r="F99" s="8"/>
      <c r="G99" s="22"/>
      <c r="H99" s="23"/>
      <c r="I99" s="9"/>
      <c r="J99" s="10"/>
      <c r="K99" s="45"/>
      <c r="L99" s="8"/>
    </row>
    <row r="100" spans="1:12" ht="12.75">
      <c r="A100" s="16"/>
      <c r="B100" s="17"/>
      <c r="C100" s="17"/>
      <c r="D100" s="17"/>
      <c r="E100" s="18"/>
      <c r="F100" s="8"/>
      <c r="G100" s="22"/>
      <c r="H100" s="23"/>
      <c r="I100" s="9"/>
      <c r="J100" s="10"/>
      <c r="K100" s="45"/>
      <c r="L100" s="8"/>
    </row>
    <row r="101" spans="1:12" ht="12.75">
      <c r="A101" s="123" t="s">
        <v>20</v>
      </c>
      <c r="B101" s="86"/>
      <c r="C101" s="86"/>
      <c r="D101" s="86"/>
      <c r="E101" s="124" t="s">
        <v>17</v>
      </c>
      <c r="F101" s="125"/>
      <c r="G101" s="125"/>
      <c r="H101" s="125"/>
      <c r="I101" s="9">
        <v>4051700</v>
      </c>
      <c r="J101" s="10"/>
      <c r="K101" s="45">
        <f>K85*1%</f>
        <v>10</v>
      </c>
      <c r="L101" s="8"/>
    </row>
    <row r="102" spans="1:12" ht="12.75">
      <c r="A102" s="123" t="s">
        <v>19</v>
      </c>
      <c r="B102" s="86"/>
      <c r="C102" s="86"/>
      <c r="D102" s="86"/>
      <c r="E102" s="125" t="s">
        <v>18</v>
      </c>
      <c r="F102" s="125"/>
      <c r="G102" s="125"/>
      <c r="H102" s="125"/>
      <c r="I102" s="9"/>
      <c r="J102" s="10"/>
      <c r="K102" s="45">
        <f>K85*1%</f>
        <v>10</v>
      </c>
      <c r="L102" s="8"/>
    </row>
    <row r="103" spans="1:12" ht="12.75">
      <c r="A103" s="7"/>
      <c r="B103" s="8"/>
      <c r="C103" s="8"/>
      <c r="D103" s="8"/>
      <c r="E103" s="11"/>
      <c r="F103" s="8"/>
      <c r="G103" s="8"/>
      <c r="H103" s="8"/>
      <c r="I103" s="9"/>
      <c r="J103" s="10"/>
      <c r="K103" s="45"/>
      <c r="L103" s="8"/>
    </row>
    <row r="104" spans="1:12" ht="12.75">
      <c r="A104" s="7"/>
      <c r="B104" s="8"/>
      <c r="C104" s="8"/>
      <c r="D104" s="8"/>
      <c r="E104" s="9"/>
      <c r="F104" s="8"/>
      <c r="G104" s="8"/>
      <c r="H104" s="8"/>
      <c r="I104" s="9"/>
      <c r="J104" s="10"/>
      <c r="K104" s="45"/>
      <c r="L104" s="8"/>
    </row>
    <row r="105" spans="1:12" ht="12.75">
      <c r="A105" s="7"/>
      <c r="B105" s="8"/>
      <c r="C105" s="86" t="s">
        <v>9</v>
      </c>
      <c r="D105" s="86"/>
      <c r="E105" s="9"/>
      <c r="F105" s="8"/>
      <c r="G105" s="8"/>
      <c r="H105" s="8"/>
      <c r="I105" s="9"/>
      <c r="J105" s="10"/>
      <c r="K105" s="62" t="s">
        <v>46</v>
      </c>
      <c r="L105" s="8"/>
    </row>
    <row r="106" spans="1:12" ht="12.75">
      <c r="A106" s="7"/>
      <c r="B106" s="8"/>
      <c r="C106" s="8"/>
      <c r="D106" s="8"/>
      <c r="E106" s="9"/>
      <c r="F106" s="8"/>
      <c r="G106" s="8"/>
      <c r="H106" s="8"/>
      <c r="I106" s="9"/>
      <c r="J106" s="10"/>
      <c r="K106" s="45"/>
      <c r="L106" s="8"/>
    </row>
    <row r="107" spans="1:12" ht="12.75">
      <c r="A107" s="7"/>
      <c r="B107" s="8"/>
      <c r="C107" s="8"/>
      <c r="D107" s="8"/>
      <c r="E107" s="9"/>
      <c r="F107" s="8"/>
      <c r="G107" s="8"/>
      <c r="H107" s="8"/>
      <c r="I107" s="9"/>
      <c r="J107" s="10"/>
      <c r="K107" s="45"/>
      <c r="L107" s="8"/>
    </row>
    <row r="108" spans="1:12" ht="12.75">
      <c r="A108" s="7" t="s">
        <v>8</v>
      </c>
      <c r="B108" s="86" t="s">
        <v>10</v>
      </c>
      <c r="C108" s="86"/>
      <c r="D108" s="86"/>
      <c r="E108" s="86"/>
      <c r="F108" s="86"/>
      <c r="G108" s="86"/>
      <c r="H108" s="86"/>
      <c r="I108" s="9"/>
      <c r="J108" s="10"/>
      <c r="K108" s="45" t="s">
        <v>47</v>
      </c>
      <c r="L108" s="8"/>
    </row>
    <row r="109" spans="1:12" ht="13.5" thickBot="1">
      <c r="A109" s="7"/>
      <c r="B109" s="8"/>
      <c r="C109" s="8"/>
      <c r="D109" s="8"/>
      <c r="E109" s="9"/>
      <c r="F109" s="8"/>
      <c r="G109" s="8"/>
      <c r="H109" s="8"/>
      <c r="I109" s="9"/>
      <c r="J109" s="10"/>
      <c r="K109" s="47"/>
      <c r="L109" s="13"/>
    </row>
    <row r="110" spans="1:12" ht="14.25" thickBot="1" thickTop="1">
      <c r="A110" s="19"/>
      <c r="B110" s="19"/>
      <c r="C110" s="19"/>
      <c r="D110" s="19"/>
      <c r="E110" s="20"/>
      <c r="F110" s="19"/>
      <c r="G110" s="19"/>
      <c r="H110" s="19"/>
      <c r="I110" s="20"/>
      <c r="J110" s="19"/>
      <c r="K110" s="57"/>
      <c r="L110" s="42"/>
    </row>
    <row r="111" spans="1:10" ht="13.5" thickTop="1">
      <c r="A111" s="19"/>
      <c r="B111" s="19"/>
      <c r="C111" s="19"/>
      <c r="D111" s="19"/>
      <c r="E111" s="20"/>
      <c r="F111" s="19"/>
      <c r="G111" s="19"/>
      <c r="H111" s="19"/>
      <c r="I111" s="20"/>
      <c r="J111" s="19"/>
    </row>
    <row r="112" spans="1:10" ht="12.75">
      <c r="A112" s="19"/>
      <c r="B112" s="19"/>
      <c r="C112" s="19"/>
      <c r="D112" s="19"/>
      <c r="E112" s="20"/>
      <c r="F112" s="19"/>
      <c r="G112" s="19"/>
      <c r="H112" s="19"/>
      <c r="I112" s="20"/>
      <c r="J112" s="19"/>
    </row>
    <row r="113" spans="1:10" ht="12.75">
      <c r="A113" s="19"/>
      <c r="B113" s="19"/>
      <c r="C113" s="19"/>
      <c r="D113" s="19"/>
      <c r="E113" s="20"/>
      <c r="F113" s="19"/>
      <c r="G113" s="19"/>
      <c r="H113" s="19"/>
      <c r="I113" s="20"/>
      <c r="J113" s="19"/>
    </row>
    <row r="114" spans="1:10" ht="12.75">
      <c r="A114" s="19"/>
      <c r="B114" s="19"/>
      <c r="C114" s="19"/>
      <c r="D114" s="19"/>
      <c r="E114" s="20"/>
      <c r="F114" s="19"/>
      <c r="G114" s="19"/>
      <c r="H114" s="19"/>
      <c r="I114" s="20"/>
      <c r="J114" s="19"/>
    </row>
    <row r="115" ht="13.5" thickBot="1">
      <c r="K115" s="52"/>
    </row>
    <row r="116" spans="1:12" ht="14.25" thickBot="1" thickTop="1">
      <c r="A116" s="117" t="s">
        <v>37</v>
      </c>
      <c r="B116" s="118"/>
      <c r="C116" s="118"/>
      <c r="D116" s="118"/>
      <c r="E116" s="118"/>
      <c r="F116" s="118"/>
      <c r="G116" s="118"/>
      <c r="H116" s="118"/>
      <c r="I116" s="118"/>
      <c r="J116" s="119"/>
      <c r="K116" s="77">
        <v>1000</v>
      </c>
      <c r="L116" s="79"/>
    </row>
    <row r="117" spans="1:12" ht="13.5" thickTop="1">
      <c r="A117" s="120" t="s">
        <v>44</v>
      </c>
      <c r="B117" s="120"/>
      <c r="C117" s="120"/>
      <c r="D117" s="21"/>
      <c r="E117" s="21"/>
      <c r="F117" s="21"/>
      <c r="G117" s="21"/>
      <c r="H117" s="21"/>
      <c r="I117" s="21"/>
      <c r="J117" s="21"/>
      <c r="K117" s="55"/>
      <c r="L117" s="40"/>
    </row>
    <row r="118" spans="5:9" ht="13.5" thickBot="1">
      <c r="E118" s="34" t="s">
        <v>2</v>
      </c>
      <c r="F118" s="8"/>
      <c r="G118" s="121" t="s">
        <v>3</v>
      </c>
      <c r="H118" s="122"/>
      <c r="I118" s="1"/>
    </row>
    <row r="119" spans="1:12" ht="13.5" thickTop="1">
      <c r="A119" s="2" t="s">
        <v>1</v>
      </c>
      <c r="B119" s="3"/>
      <c r="C119" s="3"/>
      <c r="D119" s="3"/>
      <c r="E119" s="4">
        <v>0.0255</v>
      </c>
      <c r="F119" s="24"/>
      <c r="G119" s="97">
        <v>0.051</v>
      </c>
      <c r="H119" s="129"/>
      <c r="I119" s="5">
        <v>4052000</v>
      </c>
      <c r="J119" s="6"/>
      <c r="K119" s="58">
        <f>K116*E119</f>
        <v>25.5</v>
      </c>
      <c r="L119" s="63">
        <f>K116*G119</f>
        <v>51</v>
      </c>
    </row>
    <row r="120" spans="1:12" ht="12.75">
      <c r="A120" s="7"/>
      <c r="B120" s="8"/>
      <c r="C120" s="8"/>
      <c r="D120" s="8"/>
      <c r="E120" s="9"/>
      <c r="F120" s="25"/>
      <c r="G120" s="94"/>
      <c r="H120" s="95"/>
      <c r="I120" s="9"/>
      <c r="J120" s="10"/>
      <c r="K120" s="45"/>
      <c r="L120" s="60"/>
    </row>
    <row r="121" spans="1:12" ht="12.75">
      <c r="A121" s="7"/>
      <c r="B121" s="8"/>
      <c r="C121" s="8"/>
      <c r="D121" s="8"/>
      <c r="E121" s="9"/>
      <c r="F121" s="25"/>
      <c r="G121" s="26"/>
      <c r="H121" s="27"/>
      <c r="I121" s="9"/>
      <c r="J121" s="10"/>
      <c r="K121" s="45"/>
      <c r="L121" s="60"/>
    </row>
    <row r="122" spans="1:12" ht="12.75">
      <c r="A122" s="7" t="s">
        <v>6</v>
      </c>
      <c r="B122" s="8"/>
      <c r="C122" s="8"/>
      <c r="D122" s="8"/>
      <c r="E122" s="11">
        <v>0.01</v>
      </c>
      <c r="F122" s="25"/>
      <c r="G122" s="88"/>
      <c r="H122" s="89"/>
      <c r="I122" s="9">
        <v>4013605</v>
      </c>
      <c r="J122" s="10"/>
      <c r="K122" s="45">
        <f>K116*E122</f>
        <v>10</v>
      </c>
      <c r="L122" s="60"/>
    </row>
    <row r="123" spans="1:12" ht="12.75">
      <c r="A123" s="7"/>
      <c r="B123" s="8"/>
      <c r="C123" s="8"/>
      <c r="D123" s="8"/>
      <c r="E123" s="9"/>
      <c r="F123" s="25"/>
      <c r="G123" s="26"/>
      <c r="H123" s="27"/>
      <c r="I123" s="9"/>
      <c r="J123" s="10"/>
      <c r="K123" s="45"/>
      <c r="L123" s="60"/>
    </row>
    <row r="124" spans="1:12" ht="12.75">
      <c r="A124" s="7" t="s">
        <v>7</v>
      </c>
      <c r="B124" s="8"/>
      <c r="C124" s="8"/>
      <c r="D124" s="8"/>
      <c r="E124" s="11">
        <v>0.02</v>
      </c>
      <c r="F124" s="25"/>
      <c r="G124" s="26"/>
      <c r="H124" s="27"/>
      <c r="I124" s="9">
        <v>3082800</v>
      </c>
      <c r="J124" s="10"/>
      <c r="K124" s="45">
        <f>K116*E124</f>
        <v>20</v>
      </c>
      <c r="L124" s="60"/>
    </row>
    <row r="125" spans="1:12" ht="12.75">
      <c r="A125" s="7"/>
      <c r="B125" s="8"/>
      <c r="C125" s="8"/>
      <c r="D125" s="8"/>
      <c r="E125" s="9"/>
      <c r="F125" s="25"/>
      <c r="G125" s="26"/>
      <c r="H125" s="27"/>
      <c r="I125" s="9"/>
      <c r="J125" s="10"/>
      <c r="K125" s="45"/>
      <c r="L125" s="60"/>
    </row>
    <row r="126" spans="1:12" ht="12.75">
      <c r="A126" s="7"/>
      <c r="B126" s="8"/>
      <c r="C126" s="126" t="s">
        <v>9</v>
      </c>
      <c r="D126" s="127"/>
      <c r="E126" s="9"/>
      <c r="F126" s="25"/>
      <c r="G126" s="26"/>
      <c r="H126" s="27"/>
      <c r="I126" s="9"/>
      <c r="J126" s="10"/>
      <c r="K126" s="45">
        <f>SUM(K119:K125)</f>
        <v>55.5</v>
      </c>
      <c r="L126" s="60"/>
    </row>
    <row r="127" spans="1:12" ht="12.75">
      <c r="A127" s="7"/>
      <c r="B127" s="8"/>
      <c r="C127" s="8"/>
      <c r="D127" s="8"/>
      <c r="E127" s="9"/>
      <c r="F127" s="25"/>
      <c r="G127" s="26"/>
      <c r="H127" s="27"/>
      <c r="I127" s="9"/>
      <c r="J127" s="10"/>
      <c r="K127" s="45"/>
      <c r="L127" s="60"/>
    </row>
    <row r="128" spans="1:12" ht="13.5" thickBot="1">
      <c r="A128" s="7" t="s">
        <v>8</v>
      </c>
      <c r="B128" s="126" t="s">
        <v>10</v>
      </c>
      <c r="C128" s="128"/>
      <c r="D128" s="128"/>
      <c r="E128" s="128"/>
      <c r="F128" s="128"/>
      <c r="G128" s="128"/>
      <c r="H128" s="127"/>
      <c r="I128" s="9">
        <v>3011300</v>
      </c>
      <c r="J128" s="10"/>
      <c r="K128" s="47">
        <f>ROUND((K116-K126)*20%,2)</f>
        <v>188.9</v>
      </c>
      <c r="L128" s="64"/>
    </row>
    <row r="129" spans="1:12" ht="14.25" thickBot="1" thickTop="1">
      <c r="A129" s="12"/>
      <c r="B129" s="13"/>
      <c r="C129" s="13"/>
      <c r="D129" s="13"/>
      <c r="E129" s="14"/>
      <c r="F129" s="13"/>
      <c r="G129" s="13"/>
      <c r="H129" s="13"/>
      <c r="I129" s="14"/>
      <c r="J129" s="15"/>
      <c r="K129" s="59"/>
      <c r="L129" s="43"/>
    </row>
    <row r="130" spans="5:12" ht="14.25" thickBot="1" thickTop="1">
      <c r="E130" s="1"/>
      <c r="I130" s="1"/>
      <c r="J130" t="s">
        <v>48</v>
      </c>
      <c r="K130" s="57">
        <f>K116-K126-K128</f>
        <v>755.6</v>
      </c>
      <c r="L130" s="41"/>
    </row>
    <row r="131" spans="5:9" ht="13.5" thickTop="1">
      <c r="E131" s="1"/>
      <c r="I131" s="1"/>
    </row>
    <row r="132" spans="5:9" ht="12.75">
      <c r="E132" s="1"/>
      <c r="I132" s="1"/>
    </row>
    <row r="133" spans="1:12" ht="20.25">
      <c r="A133" s="32" t="s">
        <v>32</v>
      </c>
      <c r="B133" s="32"/>
      <c r="C133" s="32"/>
      <c r="D133" s="32"/>
      <c r="E133" s="32"/>
      <c r="F133" s="32"/>
      <c r="G133" s="32"/>
      <c r="H133" s="72"/>
      <c r="I133" s="85"/>
      <c r="J133" s="85"/>
      <c r="K133" s="85"/>
      <c r="L133" s="85"/>
    </row>
    <row r="134" spans="1:12" ht="20.25">
      <c r="A134" s="32" t="s">
        <v>31</v>
      </c>
      <c r="B134" s="32"/>
      <c r="C134" s="32"/>
      <c r="D134" s="32"/>
      <c r="E134" s="32"/>
      <c r="F134" s="32"/>
      <c r="G134" s="72"/>
      <c r="H134" s="85"/>
      <c r="I134" s="85"/>
      <c r="J134" s="85"/>
      <c r="K134" s="85"/>
      <c r="L134" s="85"/>
    </row>
    <row r="135" spans="5:9" ht="12.75">
      <c r="E135" s="1"/>
      <c r="I135" s="1"/>
    </row>
    <row r="136" spans="7:12" ht="20.25">
      <c r="G136" s="72"/>
      <c r="H136" s="73"/>
      <c r="I136" s="73"/>
      <c r="J136" s="73"/>
      <c r="K136" s="73"/>
      <c r="L136" s="73"/>
    </row>
  </sheetData>
  <sheetProtection/>
  <mergeCells count="68">
    <mergeCell ref="G75:H75"/>
    <mergeCell ref="G69:H69"/>
    <mergeCell ref="A97:D97"/>
    <mergeCell ref="G97:H97"/>
    <mergeCell ref="G73:H73"/>
    <mergeCell ref="A1:L1"/>
    <mergeCell ref="A94:D94"/>
    <mergeCell ref="G94:H94"/>
    <mergeCell ref="A95:D95"/>
    <mergeCell ref="G95:H95"/>
    <mergeCell ref="A45:J45"/>
    <mergeCell ref="A92:D92"/>
    <mergeCell ref="G92:H92"/>
    <mergeCell ref="G70:H70"/>
    <mergeCell ref="E71:H71"/>
    <mergeCell ref="G122:H122"/>
    <mergeCell ref="C126:D126"/>
    <mergeCell ref="B128:H128"/>
    <mergeCell ref="G119:H119"/>
    <mergeCell ref="G120:H120"/>
    <mergeCell ref="A116:J116"/>
    <mergeCell ref="A117:C117"/>
    <mergeCell ref="G118:H118"/>
    <mergeCell ref="A101:D101"/>
    <mergeCell ref="E101:H101"/>
    <mergeCell ref="C105:D105"/>
    <mergeCell ref="B108:H108"/>
    <mergeCell ref="A102:D102"/>
    <mergeCell ref="E102:H102"/>
    <mergeCell ref="A98:D98"/>
    <mergeCell ref="G98:H98"/>
    <mergeCell ref="A93:D93"/>
    <mergeCell ref="A96:D96"/>
    <mergeCell ref="G96:H96"/>
    <mergeCell ref="C59:D59"/>
    <mergeCell ref="B61:H61"/>
    <mergeCell ref="A91:D91"/>
    <mergeCell ref="B81:H81"/>
    <mergeCell ref="A73:D73"/>
    <mergeCell ref="A86:J86"/>
    <mergeCell ref="A67:J67"/>
    <mergeCell ref="G68:H68"/>
    <mergeCell ref="G87:H87"/>
    <mergeCell ref="E88:H88"/>
    <mergeCell ref="A35:L35"/>
    <mergeCell ref="G55:H55"/>
    <mergeCell ref="A39:H41"/>
    <mergeCell ref="A43:H43"/>
    <mergeCell ref="G53:H53"/>
    <mergeCell ref="G50:H50"/>
    <mergeCell ref="G48:H48"/>
    <mergeCell ref="G49:H49"/>
    <mergeCell ref="E51:H51"/>
    <mergeCell ref="A37:H37"/>
    <mergeCell ref="A2:L29"/>
    <mergeCell ref="A30:L31"/>
    <mergeCell ref="A32:L33"/>
    <mergeCell ref="A34:L34"/>
    <mergeCell ref="G136:L136"/>
    <mergeCell ref="K44:L44"/>
    <mergeCell ref="K46:L46"/>
    <mergeCell ref="K67:L67"/>
    <mergeCell ref="K116:L116"/>
    <mergeCell ref="K86:L86"/>
    <mergeCell ref="A46:H46"/>
    <mergeCell ref="H133:L133"/>
    <mergeCell ref="G134:L134"/>
    <mergeCell ref="C79:D79"/>
  </mergeCells>
  <printOptions/>
  <pageMargins left="0.75" right="0.75" top="1" bottom="1" header="0.5" footer="0.5"/>
  <pageSetup horizontalDpi="600" verticalDpi="600" orientation="portrait" paperSize="9" scale="55" r:id="rId1"/>
  <rowBreaks count="2" manualBreakCount="2">
    <brk id="65" max="13" man="1"/>
    <brk id="11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ΓΙΩΡΓΟΣ ΧΡΥΣΙΚΟΣ</cp:lastModifiedBy>
  <cp:lastPrinted>2015-11-25T07:01:08Z</cp:lastPrinted>
  <dcterms:created xsi:type="dcterms:W3CDTF">1997-01-24T12:53:32Z</dcterms:created>
  <dcterms:modified xsi:type="dcterms:W3CDTF">2017-03-15T14:06:53Z</dcterms:modified>
  <cp:category/>
  <cp:version/>
  <cp:contentType/>
  <cp:contentStatus/>
</cp:coreProperties>
</file>